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<sst xmlns="http://schemas.openxmlformats.org/spreadsheetml/2006/main" count="599" uniqueCount="383">
  <si>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</si>
  <si>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</si>
  <si>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</si>
  <si>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</si>
  <si>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</si>
  <si>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</si>
  <si>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</si>
  <si>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</si>
  <si>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</si>
  <si>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</si>
  <si>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</si>
  <si>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</si>
  <si>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</si>
  <si>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</si>
  <si>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</si>
  <si>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</si>
  <si>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</si>
  <si>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</si>
  <si>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</si>
  <si>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</si>
  <si>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</si>
  <si>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</si>
  <si>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</si>
  <si>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</si>
  <si>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</si>
  <si>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</si>
  <si>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</si>
  <si>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</si>
  <si>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</si>
  <si>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</si>
  <si>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</si>
  <si>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</si>
  <si>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</si>
  <si>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</si>
  <si>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</si>
  <si>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</si>
  <si>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</si>
  <si>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</si>
  <si>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</si>
  <si>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</si>
  <si>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</si>
  <si>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</si>
  <si>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</si>
  <si>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</si>
  <si>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</si>
  <si>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</si>
  <si>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</si>
  <si>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</si>
  <si>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</si>
  <si>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</si>
  <si>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</si>
  <si>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</si>
  <si>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</si>
  <si>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</si>
  <si>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</si>
  <si>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</si>
  <si>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</si>
  <si>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</si>
  <si>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</si>
  <si>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</si>
  <si>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</si>
  <si>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</si>
  <si>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</si>
  <si>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</si>
  <si>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</si>
  <si>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</si>
  <si>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</si>
  <si>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</si>
  <si>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</si>
  <si>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</si>
  <si>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</si>
  <si>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</si>
  <si>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</si>
  <si>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</si>
  <si>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</si>
  <si>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</si>
  <si>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</si>
  <si>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</si>
  <si>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</si>
  <si>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</si>
  <si>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</si>
  <si>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</si>
  <si>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</si>
  <si>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</si>
  <si>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</si>
  <si>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</si>
  <si>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</si>
  <si>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</si>
  <si>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</si>
  <si>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</si>
  <si>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</si>
  <si>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</si>
  <si>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</si>
  <si>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</si>
  <si>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</si>
  <si>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</si>
  <si>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</si>
  <si>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</si>
  <si>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</si>
  <si>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</si>
  <si>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</si>
  <si>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</si>
  <si>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</si>
  <si>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</si>
  <si>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</si>
  <si>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</si>
  <si>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</si>
  <si>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</si>
  <si>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</si>
  <si>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</si>
  <si>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</si>
  <si>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</si>
  <si>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</si>
  <si>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</si>
  <si>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</si>
  <si>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</si>
  <si>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</si>
  <si>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</si>
  <si>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</si>
  <si>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</si>
  <si>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</si>
  <si>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</si>
  <si>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</si>
  <si>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</si>
  <si>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</si>
  <si>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</si>
  <si>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</si>
  <si>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</si>
  <si>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</si>
  <si>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</si>
  <si>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</si>
  <si>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</si>
  <si>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</si>
  <si>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</si>
  <si>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</si>
  <si>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</si>
  <si>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</si>
  <si>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</si>
  <si>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</si>
  <si>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</si>
  <si>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</si>
  <si>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</si>
  <si>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</si>
  <si>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</si>
  <si>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</si>
  <si>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</si>
  <si>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</si>
  <si>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</si>
  <si>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</si>
  <si>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</si>
  <si>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</si>
  <si>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</si>
  <si>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</si>
  <si>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</si>
  <si>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</si>
  <si>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</si>
  <si>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</si>
  <si>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</si>
  <si>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</si>
  <si>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</si>
  <si>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</si>
  <si>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</si>
  <si>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</si>
  <si>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</si>
  <si>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</si>
  <si>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</si>
  <si>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</si>
  <si>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</si>
  <si>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</si>
  <si>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</si>
  <si>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</si>
  <si>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</si>
  <si>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</si>
  <si>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</si>
  <si>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</si>
  <si>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</si>
  <si>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</si>
  <si>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</si>
  <si>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</si>
  <si>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</si>
  <si>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</si>
  <si>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</si>
  <si>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</si>
  <si>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</si>
  <si>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</si>
  <si>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</si>
  <si>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</si>
  <si>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</si>
  <si>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</si>
  <si>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</si>
  <si>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</si>
  <si>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</si>
  <si>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</si>
  <si>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</si>
  <si>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</si>
  <si>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</si>
  <si>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</si>
  <si>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</si>
  <si>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</si>
  <si>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</si>
  <si>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</si>
  <si>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</si>
  <si>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</si>
  <si>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</si>
  <si>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</si>
  <si>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</si>
  <si>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</si>
  <si>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</si>
  <si>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</si>
  <si>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</si>
  <si>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</si>
  <si>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</si>
  <si>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</si>
  <si>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</si>
  <si>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</si>
  <si>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</si>
  <si>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</si>
  <si>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</si>
  <si>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</si>
  <si>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</si>
  <si>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</si>
  <si>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</si>
  <si>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</si>
  <si>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</si>
  <si>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</si>
  <si>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</si>
  <si>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</si>
  <si>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</si>
  <si>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</si>
  <si>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</si>
  <si>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</si>
  <si>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</si>
  <si>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</si>
  <si>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</si>
  <si>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</si>
  <si>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</si>
  <si>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</si>
  <si>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</si>
  <si>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</si>
  <si>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</si>
  <si>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</si>
  <si>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</si>
  <si>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</si>
  <si>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</si>
  <si>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</si>
  <si>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</si>
  <si>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</si>
  <si>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</si>
  <si>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</si>
  <si>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</si>
  <si>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</si>
  <si>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</si>
  <si>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</si>
  <si>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</si>
  <si>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</si>
  <si>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</si>
  <si>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</si>
  <si>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</si>
  <si>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</si>
  <si>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</si>
  <si>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</si>
  <si>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</si>
  <si>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</si>
  <si>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</si>
  <si>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</si>
  <si>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</si>
  <si>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</si>
  <si>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</si>
  <si>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</si>
  <si>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</si>
  <si>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</si>
  <si>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</si>
  <si>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</si>
  <si>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</si>
  <si>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</si>
  <si>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</si>
  <si>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</si>
  <si>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</si>
  <si>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</si>
  <si>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</si>
  <si>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</si>
  <si>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</si>
  <si>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</si>
  <si>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</si>
  <si>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</si>
  <si>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</si>
  <si>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</si>
  <si>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</si>
  <si>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</si>
  <si>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</si>
  <si>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</si>
  <si>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</si>
  <si>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</si>
  <si>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</si>
  <si>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</si>
  <si>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</si>
  <si>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</si>
  <si>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1 13 02995 05 0015 130</t>
  </si>
  <si>
    <t>1 13 02995 05 0000 130</t>
  </si>
  <si>
    <t xml:space="preserve"> 1 13 02995 05 0050 130</t>
  </si>
  <si>
    <t xml:space="preserve"> 1 13 02995 05 0005 130</t>
  </si>
  <si>
    <t xml:space="preserve"> 1 13 02995 05 0031 130</t>
  </si>
  <si>
    <t xml:space="preserve"> 1 13 02995 05 0032 130</t>
  </si>
  <si>
    <t>Прочие доходы от компенсации затрат бюджетов муниципальных районов (Гимназия обеды Лицей)</t>
  </si>
  <si>
    <t>1 13 02995 05 0033 130</t>
  </si>
  <si>
    <t>Прочие доходы от компенсации затрат бюджетов муниципальных районов (Гимназия-обеды)</t>
  </si>
  <si>
    <t>1 13 02995 05 0034 130</t>
  </si>
  <si>
    <t>Прочие доходы от компенсации затрат бюджетов муниципальных районов (Гимназия-ГПД)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</si>
  <si>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</si>
  <si>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</si>
  <si>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</si>
  <si>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</si>
  <si>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</si>
  <si>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</si>
  <si>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</si>
  <si>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</si>
  <si>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</si>
  <si>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</si>
  <si>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</si>
  <si>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</si>
  <si>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Управление городского хозяйства  и ЖКХ района                               администрации Пучежского муниципального района</t>
  </si>
  <si>
    <t>104</t>
  </si>
  <si>
    <t xml:space="preserve"> 1 11 05013 13 0000 120</t>
  </si>
  <si>
    <t xml:space="preserve">  1 14 06013 13 0000 430</t>
  </si>
  <si>
    <t>166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</si>
  <si>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</si>
  <si>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</si>
  <si>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</si>
  <si>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</si>
  <si>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1 13 02995 05 0025 130</t>
  </si>
  <si>
    <t>Прочие доходы от компенсации затрат бюджетов муниципальных районов (ДШИ)</t>
  </si>
  <si>
    <t>1 13 01995 05 0038 130</t>
  </si>
  <si>
    <t>Прочие доходы от оказания платных услуг (работ) получателями средств бюджетов муниципальных районов(Аг-во ЖКХ)</t>
  </si>
  <si>
    <t xml:space="preserve">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</si>
  <si>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</si>
  <si>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 xml:space="preserve"> 1 13 01995 05 0027 130</t>
  </si>
  <si>
    <t>Прочие доходы от оказания платных услуг (работ) получателями средств бюджетов муниципальных районов(Музей)</t>
  </si>
  <si>
    <t xml:space="preserve"> 1 13 02065 05 0000 130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</si>
  <si>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</si>
  <si>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</si>
  <si>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</si>
  <si>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</si>
  <si>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</si>
  <si>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 xml:space="preserve"> 108 07150 01 0000 110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</si>
  <si>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</si>
  <si>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</si>
  <si>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</si>
  <si>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</si>
  <si>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</si>
  <si>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</si>
  <si>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</si>
  <si>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</si>
  <si>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</si>
  <si>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</si>
  <si>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</si>
  <si>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</si>
  <si>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</si>
  <si>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</si>
  <si>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</si>
  <si>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</si>
  <si>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</si>
  <si>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</si>
  <si>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Приложение № 3</t>
  </si>
  <si>
    <t>Приложение № 4</t>
  </si>
  <si>
    <t>от  09.12.2019 № 304</t>
  </si>
  <si>
    <t>Изменения           "+" "-"</t>
  </si>
  <si>
    <t>2021 год</t>
  </si>
  <si>
    <t>2022 год</t>
  </si>
  <si>
    <t>Изменения                "+" "-"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</si>
  <si>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</si>
  <si>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</si>
  <si>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330 1 13 01995 05 0038 130</t>
  </si>
  <si>
    <t>Приложение № 2 к Решению Совета Пучежского муниципального района от 09.12.2019 № 304</t>
  </si>
  <si>
    <t>166 114 06025 05 0000 430</t>
  </si>
  <si>
    <t>Доходы от продажи земельных участков, находящихся в собственности муниципальных районов</t>
  </si>
  <si>
    <t>000  2 02 20077 05 0000 150</t>
  </si>
  <si>
    <t>Субсидии бюджетам на софинансирование капитальных вложений в объекты муниципальной собственности</t>
  </si>
  <si>
    <t>092  2 02 20077 05 0000 150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</si>
  <si>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</si>
  <si>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000 2 02 253 04 05 0000 150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</si>
  <si>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</si>
  <si>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092 2 02 253 04 05 0000 150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</si>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</sst>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justify" vertical="justify" wrapText="1"/>
    </xf>
    <xf numFmtId="49" fontId="7" fillId="0" borderId="0" xfId="0" applyNumberFormat="1" applyFont="1" applyAlignment="1">
      <alignment horizont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5" fillId="0" borderId="0" xfId="62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171" fontId="15" fillId="0" borderId="10" xfId="62" applyFont="1" applyBorder="1" applyAlignment="1">
      <alignment horizontal="center" vertical="center"/>
    </xf>
    <xf numFmtId="171" fontId="15" fillId="0" borderId="10" xfId="62" applyNumberFormat="1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 wrapText="1"/>
    </xf>
    <xf numFmtId="171" fontId="15" fillId="0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171" fontId="16" fillId="33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vertical="center"/>
    </xf>
    <xf numFmtId="0" fontId="16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3" fillId="33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vertical="justify" wrapText="1"/>
    </xf>
    <xf numFmtId="0" fontId="13" fillId="33" borderId="10" xfId="0" applyNumberFormat="1" applyFont="1" applyFill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distributed" wrapText="1"/>
    </xf>
    <xf numFmtId="0" fontId="17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justify" vertical="top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NumberFormat="1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justify" wrapText="1"/>
    </xf>
    <xf numFmtId="0" fontId="1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justify" vertical="justify" wrapText="1"/>
    </xf>
    <xf numFmtId="171" fontId="15" fillId="0" borderId="10" xfId="62" applyFont="1" applyBorder="1" applyAlignment="1">
      <alignment vertical="center"/>
    </xf>
    <xf numFmtId="0" fontId="10" fillId="0" borderId="10" xfId="0" applyFont="1" applyBorder="1" applyAlignment="1">
      <alignment/>
    </xf>
    <xf numFmtId="171" fontId="15" fillId="0" borderId="10" xfId="6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1" fontId="15" fillId="0" borderId="0" xfId="62" applyNumberFormat="1" applyFont="1" applyBorder="1" applyAlignment="1">
      <alignment horizontal="center" vertical="center"/>
    </xf>
    <xf numFmtId="171" fontId="16" fillId="0" borderId="10" xfId="62" applyFont="1" applyFill="1" applyBorder="1" applyAlignment="1">
      <alignment horizontal="center" vertical="center"/>
    </xf>
    <xf numFmtId="171" fontId="15" fillId="0" borderId="10" xfId="62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zoomScale="75" zoomScaleNormal="75" zoomScaleSheetLayoutView="68" zoomScalePageLayoutView="0" workbookViewId="0" topLeftCell="A2">
      <selection activeCell="P11" sqref="P11"/>
    </sheetView>
  </sheetViews>
  <sheetFormatPr defaultColWidth="9.00390625" defaultRowHeight="12.75"/>
  <cols>
    <col min="1" max="1" width="31.625" style="31" customWidth="1"/>
    <col min="2" max="2" width="86.75390625" style="13" customWidth="1"/>
    <col min="3" max="3" width="21.00390625" style="18" hidden="1" customWidth="1"/>
    <col min="4" max="4" width="22.00390625" style="18" hidden="1" customWidth="1"/>
    <col min="5" max="5" width="21.00390625" style="18" customWidth="1"/>
    <col min="6" max="6" width="22.25390625" style="18" hidden="1" customWidth="1"/>
    <col min="7" max="7" width="19.75390625" style="18" hidden="1" customWidth="1"/>
    <col min="8" max="8" width="21.00390625" style="18" customWidth="1"/>
    <col min="9" max="9" width="22.125" style="18" hidden="1" customWidth="1"/>
    <col min="10" max="10" width="20.625" style="82" hidden="1" customWidth="1"/>
    <col min="11" max="11" width="21.75390625" style="13" customWidth="1"/>
    <col min="12" max="16384" width="9.125" style="13" customWidth="1"/>
  </cols>
  <sheetData>
    <row r="1" spans="1:11" ht="15" customHeight="1" hidden="1">
      <c r="A1" s="151"/>
      <c r="B1" s="152"/>
      <c r="C1" s="153" t="s">
        <v>241</v>
      </c>
      <c r="D1" s="153"/>
      <c r="E1" s="153"/>
      <c r="F1" s="153"/>
      <c r="G1" s="153"/>
      <c r="H1" s="153"/>
      <c r="I1" s="153"/>
      <c r="J1" s="153"/>
      <c r="K1" s="153"/>
    </row>
    <row r="2" spans="1:11" ht="48.75" customHeight="1">
      <c r="A2" s="154"/>
      <c r="B2" s="155"/>
      <c r="C2" s="52"/>
      <c r="D2" s="52"/>
      <c r="E2" s="160" t="s">
        <v>372</v>
      </c>
      <c r="F2" s="160"/>
      <c r="G2" s="160"/>
      <c r="H2" s="160"/>
      <c r="I2" s="160"/>
      <c r="J2" s="160"/>
      <c r="K2" s="160"/>
    </row>
    <row r="3" spans="1:11" ht="15" customHeight="1">
      <c r="A3" s="154"/>
      <c r="B3" s="155"/>
      <c r="C3" s="17"/>
      <c r="D3" s="17"/>
      <c r="E3" s="160"/>
      <c r="F3" s="160"/>
      <c r="G3" s="160"/>
      <c r="H3" s="160"/>
      <c r="I3" s="160"/>
      <c r="J3" s="160"/>
      <c r="K3" s="160"/>
    </row>
    <row r="4" spans="1:11" ht="38.25" customHeight="1">
      <c r="A4" s="137" t="s">
        <v>150</v>
      </c>
      <c r="B4" s="137"/>
      <c r="C4" s="137"/>
      <c r="D4" s="137"/>
      <c r="E4" s="137"/>
      <c r="F4" s="137"/>
      <c r="G4" s="137"/>
      <c r="H4" s="137"/>
      <c r="I4" s="137"/>
      <c r="J4" s="156"/>
      <c r="K4" s="155"/>
    </row>
    <row r="5" spans="1:11" ht="20.25" customHeight="1">
      <c r="A5" s="129" t="s">
        <v>0</v>
      </c>
      <c r="B5" s="130" t="s">
        <v>1</v>
      </c>
      <c r="C5" s="96">
        <v>2020</v>
      </c>
      <c r="D5" s="96"/>
      <c r="E5" s="159">
        <v>2020</v>
      </c>
      <c r="F5" s="96">
        <v>2021</v>
      </c>
      <c r="G5" s="96"/>
      <c r="H5" s="159">
        <v>2021</v>
      </c>
      <c r="I5" s="96">
        <v>2022</v>
      </c>
      <c r="J5" s="96"/>
      <c r="K5" s="159">
        <v>2022</v>
      </c>
    </row>
    <row r="6" spans="1:11" ht="30.75" customHeight="1">
      <c r="A6" s="129"/>
      <c r="B6" s="130"/>
      <c r="C6" s="97"/>
      <c r="D6" s="83"/>
      <c r="E6" s="159"/>
      <c r="F6" s="98" t="s">
        <v>366</v>
      </c>
      <c r="G6" s="83" t="s">
        <v>365</v>
      </c>
      <c r="H6" s="159"/>
      <c r="I6" s="98" t="s">
        <v>367</v>
      </c>
      <c r="J6" s="84" t="s">
        <v>368</v>
      </c>
      <c r="K6" s="159"/>
    </row>
    <row r="7" spans="1:11" ht="15.75" customHeight="1">
      <c r="A7" s="135" t="s">
        <v>2</v>
      </c>
      <c r="B7" s="136" t="s">
        <v>3</v>
      </c>
      <c r="C7" s="131">
        <f aca="true" t="shared" si="0" ref="C7:K7">C10+C19+C32+C39+C43+C59+C65+C83+C92</f>
        <v>74734338.48</v>
      </c>
      <c r="D7" s="131">
        <f>D10+D19+D32+D39+D43+D59+D65+D83+D92</f>
        <v>-8709329.1</v>
      </c>
      <c r="E7" s="131">
        <f>E10+E19+E32+E39+E43+E59+E65+E83+E92</f>
        <v>66025009.38</v>
      </c>
      <c r="F7" s="131">
        <f t="shared" si="0"/>
        <v>56254302.87</v>
      </c>
      <c r="G7" s="131">
        <f t="shared" si="0"/>
        <v>0</v>
      </c>
      <c r="H7" s="131">
        <f t="shared" si="0"/>
        <v>56254302.87</v>
      </c>
      <c r="I7" s="131">
        <f t="shared" si="0"/>
        <v>57428010.26</v>
      </c>
      <c r="J7" s="132">
        <f t="shared" si="0"/>
        <v>0</v>
      </c>
      <c r="K7" s="131">
        <f t="shared" si="0"/>
        <v>57428010.26</v>
      </c>
    </row>
    <row r="8" spans="1:11" ht="13.5" customHeight="1">
      <c r="A8" s="135"/>
      <c r="B8" s="136"/>
      <c r="C8" s="131"/>
      <c r="D8" s="131"/>
      <c r="E8" s="131"/>
      <c r="F8" s="131"/>
      <c r="G8" s="131"/>
      <c r="H8" s="131"/>
      <c r="I8" s="131"/>
      <c r="J8" s="132"/>
      <c r="K8" s="131"/>
    </row>
    <row r="9" spans="1:11" ht="23.25" customHeight="1">
      <c r="A9" s="4" t="s">
        <v>4</v>
      </c>
      <c r="B9" s="99" t="s">
        <v>5</v>
      </c>
      <c r="C9" s="87"/>
      <c r="D9" s="87"/>
      <c r="E9" s="87"/>
      <c r="F9" s="19"/>
      <c r="G9" s="19"/>
      <c r="H9" s="19"/>
      <c r="I9" s="19"/>
      <c r="J9" s="88"/>
      <c r="K9" s="19"/>
    </row>
    <row r="10" spans="1:11" s="14" customFormat="1" ht="18.75">
      <c r="A10" s="4" t="s">
        <v>6</v>
      </c>
      <c r="B10" s="99" t="s">
        <v>7</v>
      </c>
      <c r="C10" s="85">
        <f>C12+C14+C16+C18</f>
        <v>29945000</v>
      </c>
      <c r="D10" s="85">
        <f>D12+D14+D16+D18</f>
        <v>0</v>
      </c>
      <c r="E10" s="85">
        <f>E12+E14+E16+E18</f>
        <v>29945000</v>
      </c>
      <c r="F10" s="85">
        <f>F12+F14+F16+F18</f>
        <v>30973500</v>
      </c>
      <c r="G10" s="85">
        <v>0</v>
      </c>
      <c r="H10" s="85">
        <f>H12+H14+H16+H18</f>
        <v>30973500</v>
      </c>
      <c r="I10" s="85">
        <f>I12+I14+I16+I18</f>
        <v>31879700</v>
      </c>
      <c r="J10" s="86">
        <v>0</v>
      </c>
      <c r="K10" s="85">
        <f>K12+K14+K16+K18</f>
        <v>31879700</v>
      </c>
    </row>
    <row r="11" spans="1:11" s="14" customFormat="1" ht="78" customHeight="1">
      <c r="A11" s="1" t="s">
        <v>198</v>
      </c>
      <c r="B11" s="100" t="s">
        <v>9</v>
      </c>
      <c r="C11" s="87">
        <f>C12</f>
        <v>29700000</v>
      </c>
      <c r="D11" s="87">
        <f>D12</f>
        <v>0</v>
      </c>
      <c r="E11" s="87">
        <f>-E12</f>
        <v>-29700000</v>
      </c>
      <c r="F11" s="87">
        <v>30725000</v>
      </c>
      <c r="G11" s="87">
        <v>0</v>
      </c>
      <c r="H11" s="87">
        <v>30725000</v>
      </c>
      <c r="I11" s="87">
        <v>31625000</v>
      </c>
      <c r="J11" s="86">
        <v>0</v>
      </c>
      <c r="K11" s="87">
        <v>31625000</v>
      </c>
    </row>
    <row r="12" spans="1:11" ht="76.5" customHeight="1">
      <c r="A12" s="1" t="s">
        <v>8</v>
      </c>
      <c r="B12" s="100" t="s">
        <v>9</v>
      </c>
      <c r="C12" s="87">
        <v>29700000</v>
      </c>
      <c r="D12" s="87">
        <v>0</v>
      </c>
      <c r="E12" s="87">
        <f aca="true" t="shared" si="1" ref="E12:E18">C12+D12</f>
        <v>29700000</v>
      </c>
      <c r="F12" s="87">
        <v>30725000</v>
      </c>
      <c r="G12" s="87">
        <v>0</v>
      </c>
      <c r="H12" s="87">
        <v>30725000</v>
      </c>
      <c r="I12" s="87">
        <v>31625000</v>
      </c>
      <c r="J12" s="88">
        <v>0</v>
      </c>
      <c r="K12" s="87">
        <v>31625000</v>
      </c>
    </row>
    <row r="13" spans="1:11" ht="111" customHeight="1">
      <c r="A13" s="1" t="s">
        <v>199</v>
      </c>
      <c r="B13" s="100" t="s">
        <v>11</v>
      </c>
      <c r="C13" s="87">
        <v>105000</v>
      </c>
      <c r="D13" s="87">
        <v>0</v>
      </c>
      <c r="E13" s="87">
        <f t="shared" si="1"/>
        <v>105000</v>
      </c>
      <c r="F13" s="87">
        <v>106000</v>
      </c>
      <c r="G13" s="87">
        <v>0</v>
      </c>
      <c r="H13" s="87">
        <v>106000</v>
      </c>
      <c r="I13" s="87">
        <v>107000</v>
      </c>
      <c r="J13" s="88">
        <v>0</v>
      </c>
      <c r="K13" s="87">
        <v>107000</v>
      </c>
    </row>
    <row r="14" spans="1:11" ht="114" customHeight="1">
      <c r="A14" s="1" t="s">
        <v>10</v>
      </c>
      <c r="B14" s="100" t="s">
        <v>11</v>
      </c>
      <c r="C14" s="87">
        <v>105000</v>
      </c>
      <c r="D14" s="87">
        <v>0</v>
      </c>
      <c r="E14" s="87">
        <f t="shared" si="1"/>
        <v>105000</v>
      </c>
      <c r="F14" s="87">
        <v>106000</v>
      </c>
      <c r="G14" s="87">
        <v>0</v>
      </c>
      <c r="H14" s="87">
        <v>106000</v>
      </c>
      <c r="I14" s="87">
        <v>107000</v>
      </c>
      <c r="J14" s="88">
        <v>0</v>
      </c>
      <c r="K14" s="87">
        <v>107000</v>
      </c>
    </row>
    <row r="15" spans="1:11" ht="55.5" customHeight="1">
      <c r="A15" s="1" t="s">
        <v>200</v>
      </c>
      <c r="B15" s="100" t="s">
        <v>82</v>
      </c>
      <c r="C15" s="87">
        <v>94500</v>
      </c>
      <c r="D15" s="87">
        <v>0</v>
      </c>
      <c r="E15" s="87">
        <f t="shared" si="1"/>
        <v>94500</v>
      </c>
      <c r="F15" s="87">
        <v>95200</v>
      </c>
      <c r="G15" s="87">
        <v>0</v>
      </c>
      <c r="H15" s="87">
        <v>95200</v>
      </c>
      <c r="I15" s="87">
        <v>96700</v>
      </c>
      <c r="J15" s="88">
        <v>0</v>
      </c>
      <c r="K15" s="87">
        <v>96700</v>
      </c>
    </row>
    <row r="16" spans="1:11" ht="53.25" customHeight="1">
      <c r="A16" s="1" t="s">
        <v>12</v>
      </c>
      <c r="B16" s="100" t="s">
        <v>82</v>
      </c>
      <c r="C16" s="87">
        <v>94500</v>
      </c>
      <c r="D16" s="87">
        <v>0</v>
      </c>
      <c r="E16" s="87">
        <f t="shared" si="1"/>
        <v>94500</v>
      </c>
      <c r="F16" s="87">
        <v>95200</v>
      </c>
      <c r="G16" s="87">
        <v>0</v>
      </c>
      <c r="H16" s="87">
        <v>95200</v>
      </c>
      <c r="I16" s="87">
        <v>96700</v>
      </c>
      <c r="J16" s="88">
        <v>0</v>
      </c>
      <c r="K16" s="87">
        <v>96700</v>
      </c>
    </row>
    <row r="17" spans="1:11" ht="93" customHeight="1">
      <c r="A17" s="1" t="s">
        <v>201</v>
      </c>
      <c r="B17" s="100" t="s">
        <v>14</v>
      </c>
      <c r="C17" s="87">
        <v>45500</v>
      </c>
      <c r="D17" s="87">
        <v>0</v>
      </c>
      <c r="E17" s="87">
        <f t="shared" si="1"/>
        <v>45500</v>
      </c>
      <c r="F17" s="87">
        <v>47300</v>
      </c>
      <c r="G17" s="87">
        <v>0</v>
      </c>
      <c r="H17" s="87">
        <v>47300</v>
      </c>
      <c r="I17" s="87">
        <v>51000</v>
      </c>
      <c r="J17" s="88">
        <v>0</v>
      </c>
      <c r="K17" s="87">
        <v>51000</v>
      </c>
    </row>
    <row r="18" spans="1:11" ht="97.5" customHeight="1">
      <c r="A18" s="1" t="s">
        <v>13</v>
      </c>
      <c r="B18" s="100" t="s">
        <v>14</v>
      </c>
      <c r="C18" s="87">
        <v>45500</v>
      </c>
      <c r="D18" s="87">
        <v>0</v>
      </c>
      <c r="E18" s="87">
        <f t="shared" si="1"/>
        <v>45500</v>
      </c>
      <c r="F18" s="87">
        <v>47300</v>
      </c>
      <c r="G18" s="87">
        <v>0</v>
      </c>
      <c r="H18" s="87">
        <v>47300</v>
      </c>
      <c r="I18" s="87">
        <v>51000</v>
      </c>
      <c r="J18" s="88">
        <v>0</v>
      </c>
      <c r="K18" s="87">
        <v>51000</v>
      </c>
    </row>
    <row r="19" spans="1:11" ht="43.5" customHeight="1">
      <c r="A19" s="2" t="s">
        <v>15</v>
      </c>
      <c r="B19" s="101" t="s">
        <v>16</v>
      </c>
      <c r="C19" s="89">
        <f aca="true" t="shared" si="2" ref="C19:K19">C22+C25+C28+C31</f>
        <v>8445071.48</v>
      </c>
      <c r="D19" s="89">
        <f t="shared" si="2"/>
        <v>0</v>
      </c>
      <c r="E19" s="89">
        <f t="shared" si="2"/>
        <v>8445071.48</v>
      </c>
      <c r="F19" s="89">
        <f t="shared" si="2"/>
        <v>9161670.87</v>
      </c>
      <c r="G19" s="89">
        <f t="shared" si="2"/>
        <v>0</v>
      </c>
      <c r="H19" s="89">
        <f t="shared" si="2"/>
        <v>9161670.87</v>
      </c>
      <c r="I19" s="89">
        <f t="shared" si="2"/>
        <v>9640678.26</v>
      </c>
      <c r="J19" s="84">
        <f t="shared" si="2"/>
        <v>0</v>
      </c>
      <c r="K19" s="89">
        <f t="shared" si="2"/>
        <v>9640678.26</v>
      </c>
    </row>
    <row r="20" spans="1:11" ht="55.5" customHeight="1">
      <c r="A20" s="1" t="s">
        <v>206</v>
      </c>
      <c r="B20" s="100" t="s">
        <v>83</v>
      </c>
      <c r="C20" s="87">
        <v>3869826.84</v>
      </c>
      <c r="D20" s="87">
        <v>0</v>
      </c>
      <c r="E20" s="87">
        <f>C20+D20</f>
        <v>3869826.84</v>
      </c>
      <c r="F20" s="87">
        <v>4223377.36</v>
      </c>
      <c r="G20" s="87">
        <v>0</v>
      </c>
      <c r="H20" s="87">
        <f>F20+G20</f>
        <v>4223377.36</v>
      </c>
      <c r="I20" s="87">
        <v>4437375.63</v>
      </c>
      <c r="J20" s="88">
        <v>0</v>
      </c>
      <c r="K20" s="87">
        <f>I20+J20</f>
        <v>4437375.63</v>
      </c>
    </row>
    <row r="21" spans="1:11" ht="111.75" customHeight="1">
      <c r="A21" s="1" t="s">
        <v>202</v>
      </c>
      <c r="B21" s="102" t="s">
        <v>152</v>
      </c>
      <c r="C21" s="87">
        <v>3869826.84</v>
      </c>
      <c r="D21" s="87">
        <v>0</v>
      </c>
      <c r="E21" s="87">
        <f aca="true" t="shared" si="3" ref="E21:E31">C21+D21</f>
        <v>3869826.84</v>
      </c>
      <c r="F21" s="87">
        <v>4223377.36</v>
      </c>
      <c r="G21" s="87">
        <v>0</v>
      </c>
      <c r="H21" s="87">
        <f aca="true" t="shared" si="4" ref="H21:H31">F21+G21</f>
        <v>4223377.36</v>
      </c>
      <c r="I21" s="87">
        <v>4437375.63</v>
      </c>
      <c r="J21" s="88">
        <v>0</v>
      </c>
      <c r="K21" s="87">
        <f aca="true" t="shared" si="5" ref="K21:K31">I21+J21</f>
        <v>4437375.63</v>
      </c>
    </row>
    <row r="22" spans="1:11" ht="114.75" customHeight="1">
      <c r="A22" s="1" t="s">
        <v>153</v>
      </c>
      <c r="B22" s="102" t="s">
        <v>152</v>
      </c>
      <c r="C22" s="87">
        <v>3869826.84</v>
      </c>
      <c r="D22" s="87">
        <v>0</v>
      </c>
      <c r="E22" s="87">
        <f t="shared" si="3"/>
        <v>3869826.84</v>
      </c>
      <c r="F22" s="87">
        <v>4223377.36</v>
      </c>
      <c r="G22" s="87">
        <v>0</v>
      </c>
      <c r="H22" s="87">
        <f t="shared" si="4"/>
        <v>4223377.36</v>
      </c>
      <c r="I22" s="87">
        <v>4437375.63</v>
      </c>
      <c r="J22" s="88">
        <v>0</v>
      </c>
      <c r="K22" s="87">
        <f t="shared" si="5"/>
        <v>4437375.63</v>
      </c>
    </row>
    <row r="23" spans="1:11" ht="97.5" customHeight="1">
      <c r="A23" s="1" t="s">
        <v>207</v>
      </c>
      <c r="B23" s="102" t="s">
        <v>84</v>
      </c>
      <c r="C23" s="90">
        <v>19932.9</v>
      </c>
      <c r="D23" s="90">
        <v>0</v>
      </c>
      <c r="E23" s="87">
        <f t="shared" si="3"/>
        <v>19932.9</v>
      </c>
      <c r="F23" s="90">
        <v>21193.83</v>
      </c>
      <c r="G23" s="90">
        <v>0</v>
      </c>
      <c r="H23" s="87">
        <f t="shared" si="4"/>
        <v>21193.83</v>
      </c>
      <c r="I23" s="90">
        <v>21878.84</v>
      </c>
      <c r="J23" s="88">
        <v>0</v>
      </c>
      <c r="K23" s="87">
        <f t="shared" si="5"/>
        <v>21878.84</v>
      </c>
    </row>
    <row r="24" spans="1:11" ht="133.5" customHeight="1">
      <c r="A24" s="1" t="s">
        <v>203</v>
      </c>
      <c r="B24" s="102" t="s">
        <v>155</v>
      </c>
      <c r="C24" s="90">
        <v>19932.9</v>
      </c>
      <c r="D24" s="90">
        <v>0</v>
      </c>
      <c r="E24" s="87">
        <f t="shared" si="3"/>
        <v>19932.9</v>
      </c>
      <c r="F24" s="90">
        <v>21193.83</v>
      </c>
      <c r="G24" s="90">
        <v>0</v>
      </c>
      <c r="H24" s="87">
        <f t="shared" si="4"/>
        <v>21193.83</v>
      </c>
      <c r="I24" s="90">
        <v>21878.84</v>
      </c>
      <c r="J24" s="88">
        <v>0</v>
      </c>
      <c r="K24" s="87">
        <f t="shared" si="5"/>
        <v>21878.84</v>
      </c>
    </row>
    <row r="25" spans="1:11" ht="130.5" customHeight="1">
      <c r="A25" s="1" t="s">
        <v>154</v>
      </c>
      <c r="B25" s="102" t="s">
        <v>155</v>
      </c>
      <c r="C25" s="90">
        <v>19932.9</v>
      </c>
      <c r="D25" s="90">
        <v>0</v>
      </c>
      <c r="E25" s="87">
        <f t="shared" si="3"/>
        <v>19932.9</v>
      </c>
      <c r="F25" s="90">
        <v>21193.83</v>
      </c>
      <c r="G25" s="90">
        <v>0</v>
      </c>
      <c r="H25" s="87">
        <f t="shared" si="4"/>
        <v>21193.83</v>
      </c>
      <c r="I25" s="90">
        <v>21878.84</v>
      </c>
      <c r="J25" s="88">
        <v>0</v>
      </c>
      <c r="K25" s="87">
        <f t="shared" si="5"/>
        <v>21878.84</v>
      </c>
    </row>
    <row r="26" spans="1:11" ht="76.5" customHeight="1">
      <c r="A26" s="1" t="s">
        <v>208</v>
      </c>
      <c r="B26" s="102" t="s">
        <v>85</v>
      </c>
      <c r="C26" s="90">
        <v>5054720.84</v>
      </c>
      <c r="D26" s="90">
        <v>0</v>
      </c>
      <c r="E26" s="87">
        <f t="shared" si="3"/>
        <v>5054720.84</v>
      </c>
      <c r="F26" s="90">
        <v>5501159.26</v>
      </c>
      <c r="G26" s="90">
        <v>0</v>
      </c>
      <c r="H26" s="87">
        <f t="shared" si="4"/>
        <v>5501159.26</v>
      </c>
      <c r="I26" s="90">
        <v>5744631.1</v>
      </c>
      <c r="J26" s="88">
        <v>0</v>
      </c>
      <c r="K26" s="87">
        <f t="shared" si="5"/>
        <v>5744631.1</v>
      </c>
    </row>
    <row r="27" spans="1:11" ht="118.5" customHeight="1">
      <c r="A27" s="1" t="s">
        <v>204</v>
      </c>
      <c r="B27" s="102" t="s">
        <v>158</v>
      </c>
      <c r="C27" s="90">
        <v>5054720.84</v>
      </c>
      <c r="D27" s="90">
        <v>0</v>
      </c>
      <c r="E27" s="87">
        <f t="shared" si="3"/>
        <v>5054720.84</v>
      </c>
      <c r="F27" s="90">
        <v>5501159.26</v>
      </c>
      <c r="G27" s="90">
        <v>0</v>
      </c>
      <c r="H27" s="87">
        <f t="shared" si="4"/>
        <v>5501159.26</v>
      </c>
      <c r="I27" s="90">
        <v>5744631.1</v>
      </c>
      <c r="J27" s="88">
        <v>0</v>
      </c>
      <c r="K27" s="87">
        <f t="shared" si="5"/>
        <v>5744631.1</v>
      </c>
    </row>
    <row r="28" spans="1:11" ht="94.5" customHeight="1">
      <c r="A28" s="1" t="s">
        <v>159</v>
      </c>
      <c r="B28" s="102" t="s">
        <v>158</v>
      </c>
      <c r="C28" s="90">
        <v>5054720.84</v>
      </c>
      <c r="D28" s="90">
        <v>0</v>
      </c>
      <c r="E28" s="87">
        <f t="shared" si="3"/>
        <v>5054720.84</v>
      </c>
      <c r="F28" s="90">
        <v>5501159.26</v>
      </c>
      <c r="G28" s="90">
        <v>0</v>
      </c>
      <c r="H28" s="87">
        <f t="shared" si="4"/>
        <v>5501159.26</v>
      </c>
      <c r="I28" s="90">
        <v>5744631.1</v>
      </c>
      <c r="J28" s="88">
        <v>0</v>
      </c>
      <c r="K28" s="87">
        <f t="shared" si="5"/>
        <v>5744631.1</v>
      </c>
    </row>
    <row r="29" spans="1:11" ht="59.25" customHeight="1">
      <c r="A29" s="1" t="s">
        <v>209</v>
      </c>
      <c r="B29" s="102" t="s">
        <v>86</v>
      </c>
      <c r="C29" s="90">
        <v>-499409.1</v>
      </c>
      <c r="D29" s="90">
        <v>0</v>
      </c>
      <c r="E29" s="87">
        <f t="shared" si="3"/>
        <v>-499409.1</v>
      </c>
      <c r="F29" s="90">
        <v>-584059.58</v>
      </c>
      <c r="G29" s="90">
        <v>0</v>
      </c>
      <c r="H29" s="87">
        <f t="shared" si="4"/>
        <v>-584059.58</v>
      </c>
      <c r="I29" s="90">
        <v>-563207.31</v>
      </c>
      <c r="J29" s="88">
        <v>0</v>
      </c>
      <c r="K29" s="87">
        <f t="shared" si="5"/>
        <v>-563207.31</v>
      </c>
    </row>
    <row r="30" spans="1:11" ht="94.5" customHeight="1">
      <c r="A30" s="1" t="s">
        <v>205</v>
      </c>
      <c r="B30" s="102" t="s">
        <v>157</v>
      </c>
      <c r="C30" s="90">
        <v>-99409.1</v>
      </c>
      <c r="D30" s="90">
        <v>0</v>
      </c>
      <c r="E30" s="87">
        <f t="shared" si="3"/>
        <v>-99409.1</v>
      </c>
      <c r="F30" s="90">
        <v>-584059.58</v>
      </c>
      <c r="G30" s="90">
        <v>0</v>
      </c>
      <c r="H30" s="87">
        <f t="shared" si="4"/>
        <v>-584059.58</v>
      </c>
      <c r="I30" s="90">
        <v>-563207.31</v>
      </c>
      <c r="J30" s="88">
        <v>0</v>
      </c>
      <c r="K30" s="87">
        <f t="shared" si="5"/>
        <v>-563207.31</v>
      </c>
    </row>
    <row r="31" spans="1:11" ht="114" customHeight="1">
      <c r="A31" s="1" t="s">
        <v>156</v>
      </c>
      <c r="B31" s="102" t="s">
        <v>157</v>
      </c>
      <c r="C31" s="90">
        <v>-499409.1</v>
      </c>
      <c r="D31" s="90">
        <v>0</v>
      </c>
      <c r="E31" s="87">
        <f t="shared" si="3"/>
        <v>-499409.1</v>
      </c>
      <c r="F31" s="90">
        <v>-584059.58</v>
      </c>
      <c r="G31" s="90">
        <v>0</v>
      </c>
      <c r="H31" s="87">
        <f t="shared" si="4"/>
        <v>-584059.58</v>
      </c>
      <c r="I31" s="90">
        <v>-563207.31</v>
      </c>
      <c r="J31" s="88">
        <v>0</v>
      </c>
      <c r="K31" s="87">
        <f t="shared" si="5"/>
        <v>-563207.31</v>
      </c>
    </row>
    <row r="32" spans="1:11" ht="21" customHeight="1">
      <c r="A32" s="2" t="s">
        <v>17</v>
      </c>
      <c r="B32" s="101" t="s">
        <v>18</v>
      </c>
      <c r="C32" s="85">
        <f>C34+C38+C36</f>
        <v>2343000</v>
      </c>
      <c r="D32" s="85">
        <f>D34+D38+D36</f>
        <v>0</v>
      </c>
      <c r="E32" s="85">
        <f>E34+E38+E36</f>
        <v>2343000</v>
      </c>
      <c r="F32" s="85">
        <f>F34+F38+F36</f>
        <v>1195500</v>
      </c>
      <c r="G32" s="85">
        <v>0</v>
      </c>
      <c r="H32" s="85">
        <f>H34+H38+H36</f>
        <v>1195500</v>
      </c>
      <c r="I32" s="85">
        <f>I34+I38+I36</f>
        <v>971500</v>
      </c>
      <c r="J32" s="88">
        <v>0</v>
      </c>
      <c r="K32" s="85">
        <f>K34+K38+K36</f>
        <v>971500</v>
      </c>
    </row>
    <row r="33" spans="1:11" ht="21" customHeight="1">
      <c r="A33" s="1" t="s">
        <v>210</v>
      </c>
      <c r="B33" s="103" t="s">
        <v>20</v>
      </c>
      <c r="C33" s="87">
        <v>1520000</v>
      </c>
      <c r="D33" s="87">
        <v>0</v>
      </c>
      <c r="E33" s="87">
        <f aca="true" t="shared" si="6" ref="E33:E42">C33+D33</f>
        <v>1520000</v>
      </c>
      <c r="F33" s="87">
        <v>300000</v>
      </c>
      <c r="G33" s="87">
        <v>0</v>
      </c>
      <c r="H33" s="87">
        <v>300000</v>
      </c>
      <c r="I33" s="87">
        <v>0</v>
      </c>
      <c r="J33" s="88">
        <v>0</v>
      </c>
      <c r="K33" s="87">
        <v>0</v>
      </c>
    </row>
    <row r="34" spans="1:11" ht="26.25" customHeight="1">
      <c r="A34" s="1" t="s">
        <v>19</v>
      </c>
      <c r="B34" s="103" t="s">
        <v>20</v>
      </c>
      <c r="C34" s="87">
        <v>1520000</v>
      </c>
      <c r="D34" s="87">
        <v>0</v>
      </c>
      <c r="E34" s="87">
        <f t="shared" si="6"/>
        <v>1520000</v>
      </c>
      <c r="F34" s="87">
        <v>300000</v>
      </c>
      <c r="G34" s="87">
        <v>0</v>
      </c>
      <c r="H34" s="87">
        <v>300000</v>
      </c>
      <c r="I34" s="87">
        <v>0</v>
      </c>
      <c r="J34" s="88">
        <v>0</v>
      </c>
      <c r="K34" s="87">
        <v>0</v>
      </c>
    </row>
    <row r="35" spans="1:11" ht="26.25" customHeight="1">
      <c r="A35" s="1" t="s">
        <v>211</v>
      </c>
      <c r="B35" s="103" t="s">
        <v>22</v>
      </c>
      <c r="C35" s="87">
        <v>718000</v>
      </c>
      <c r="D35" s="87">
        <v>0</v>
      </c>
      <c r="E35" s="87">
        <f t="shared" si="6"/>
        <v>718000</v>
      </c>
      <c r="F35" s="87">
        <v>784500</v>
      </c>
      <c r="G35" s="87">
        <v>0</v>
      </c>
      <c r="H35" s="87">
        <v>784500</v>
      </c>
      <c r="I35" s="87">
        <v>854500</v>
      </c>
      <c r="J35" s="88">
        <v>0</v>
      </c>
      <c r="K35" s="87">
        <v>854500</v>
      </c>
    </row>
    <row r="36" spans="1:11" ht="27" customHeight="1">
      <c r="A36" s="1" t="s">
        <v>21</v>
      </c>
      <c r="B36" s="103" t="s">
        <v>22</v>
      </c>
      <c r="C36" s="87">
        <v>718000</v>
      </c>
      <c r="D36" s="87">
        <v>0</v>
      </c>
      <c r="E36" s="87">
        <f t="shared" si="6"/>
        <v>718000</v>
      </c>
      <c r="F36" s="87">
        <v>784500</v>
      </c>
      <c r="G36" s="87">
        <v>0</v>
      </c>
      <c r="H36" s="87">
        <v>784500</v>
      </c>
      <c r="I36" s="87">
        <v>854500</v>
      </c>
      <c r="J36" s="88">
        <v>0</v>
      </c>
      <c r="K36" s="87">
        <v>854500</v>
      </c>
    </row>
    <row r="37" spans="1:11" ht="40.5" customHeight="1">
      <c r="A37" s="1" t="s">
        <v>212</v>
      </c>
      <c r="B37" s="103" t="s">
        <v>87</v>
      </c>
      <c r="C37" s="87">
        <v>105000</v>
      </c>
      <c r="D37" s="87">
        <v>0</v>
      </c>
      <c r="E37" s="87">
        <f t="shared" si="6"/>
        <v>105000</v>
      </c>
      <c r="F37" s="87">
        <v>111000</v>
      </c>
      <c r="G37" s="87">
        <v>0</v>
      </c>
      <c r="H37" s="87">
        <v>111000</v>
      </c>
      <c r="I37" s="87">
        <v>117000</v>
      </c>
      <c r="J37" s="88">
        <v>0</v>
      </c>
      <c r="K37" s="87">
        <v>117000</v>
      </c>
    </row>
    <row r="38" spans="1:11" ht="41.25" customHeight="1">
      <c r="A38" s="1" t="s">
        <v>80</v>
      </c>
      <c r="B38" s="103" t="s">
        <v>87</v>
      </c>
      <c r="C38" s="87">
        <v>105000</v>
      </c>
      <c r="D38" s="87">
        <v>0</v>
      </c>
      <c r="E38" s="87">
        <f t="shared" si="6"/>
        <v>105000</v>
      </c>
      <c r="F38" s="87">
        <v>111000</v>
      </c>
      <c r="G38" s="87">
        <v>0</v>
      </c>
      <c r="H38" s="87">
        <v>111000</v>
      </c>
      <c r="I38" s="87">
        <v>117000</v>
      </c>
      <c r="J38" s="88">
        <v>0</v>
      </c>
      <c r="K38" s="87">
        <v>117000</v>
      </c>
    </row>
    <row r="39" spans="1:11" ht="26.25" customHeight="1">
      <c r="A39" s="2" t="s">
        <v>23</v>
      </c>
      <c r="B39" s="101" t="s">
        <v>24</v>
      </c>
      <c r="C39" s="85">
        <f>C41</f>
        <v>1150000</v>
      </c>
      <c r="D39" s="85">
        <f>D41</f>
        <v>0</v>
      </c>
      <c r="E39" s="85">
        <f>E41</f>
        <v>1150000</v>
      </c>
      <c r="F39" s="85">
        <f>F41</f>
        <v>1200000</v>
      </c>
      <c r="G39" s="85">
        <v>0</v>
      </c>
      <c r="H39" s="85">
        <f>H41</f>
        <v>1200000</v>
      </c>
      <c r="I39" s="85">
        <f>I41</f>
        <v>1200000</v>
      </c>
      <c r="J39" s="88">
        <v>0</v>
      </c>
      <c r="K39" s="85">
        <f>K41</f>
        <v>1200000</v>
      </c>
    </row>
    <row r="40" spans="1:11" ht="41.25" customHeight="1">
      <c r="A40" s="1" t="s">
        <v>214</v>
      </c>
      <c r="B40" s="100" t="s">
        <v>213</v>
      </c>
      <c r="C40" s="87">
        <f>C41</f>
        <v>1150000</v>
      </c>
      <c r="D40" s="87">
        <f>D41</f>
        <v>0</v>
      </c>
      <c r="E40" s="87">
        <f>E41</f>
        <v>1150000</v>
      </c>
      <c r="F40" s="87">
        <v>1200000</v>
      </c>
      <c r="G40" s="87">
        <v>0</v>
      </c>
      <c r="H40" s="87">
        <v>1200000</v>
      </c>
      <c r="I40" s="87">
        <v>120000</v>
      </c>
      <c r="J40" s="88">
        <v>0</v>
      </c>
      <c r="K40" s="87">
        <v>120000</v>
      </c>
    </row>
    <row r="41" spans="1:11" ht="60.75" customHeight="1">
      <c r="A41" s="133" t="s">
        <v>25</v>
      </c>
      <c r="B41" s="134" t="s">
        <v>26</v>
      </c>
      <c r="C41" s="128">
        <v>1150000</v>
      </c>
      <c r="D41" s="87">
        <v>0</v>
      </c>
      <c r="E41" s="87">
        <f t="shared" si="6"/>
        <v>1150000</v>
      </c>
      <c r="F41" s="128">
        <v>1200000</v>
      </c>
      <c r="G41" s="87">
        <v>0</v>
      </c>
      <c r="H41" s="128">
        <v>1200000</v>
      </c>
      <c r="I41" s="128">
        <v>1200000</v>
      </c>
      <c r="J41" s="88">
        <v>0</v>
      </c>
      <c r="K41" s="128">
        <v>1200000</v>
      </c>
    </row>
    <row r="42" spans="1:11" ht="0.75" customHeight="1" hidden="1">
      <c r="A42" s="133"/>
      <c r="B42" s="134"/>
      <c r="C42" s="128"/>
      <c r="D42" s="87"/>
      <c r="E42" s="87">
        <f t="shared" si="6"/>
        <v>0</v>
      </c>
      <c r="F42" s="128"/>
      <c r="G42" s="87"/>
      <c r="H42" s="128"/>
      <c r="I42" s="128"/>
      <c r="J42" s="88"/>
      <c r="K42" s="128"/>
    </row>
    <row r="43" spans="1:11" ht="54.75" customHeight="1">
      <c r="A43" s="2" t="s">
        <v>27</v>
      </c>
      <c r="B43" s="101" t="s">
        <v>28</v>
      </c>
      <c r="C43" s="85">
        <f>C44+C57</f>
        <v>1071083</v>
      </c>
      <c r="D43" s="85">
        <f>D44+D57</f>
        <v>138835.15</v>
      </c>
      <c r="E43" s="85">
        <f>E44+E57</f>
        <v>1209918.15</v>
      </c>
      <c r="F43" s="85">
        <f>F46+F47+F48+F49+F50+F52+F56+F58</f>
        <v>985800</v>
      </c>
      <c r="G43" s="85">
        <v>0</v>
      </c>
      <c r="H43" s="85">
        <f>H46+H47+H48+H49+H50+H52+H56+H58</f>
        <v>985800</v>
      </c>
      <c r="I43" s="85">
        <f>I46+I47+I48+I49+I50+I52+I56+I58</f>
        <v>995800</v>
      </c>
      <c r="J43" s="88">
        <v>0</v>
      </c>
      <c r="K43" s="85">
        <f>K46+K47+K48+K49+K50+K52+K56+K58</f>
        <v>995800</v>
      </c>
    </row>
    <row r="44" spans="1:11" ht="97.5" customHeight="1">
      <c r="A44" s="1" t="s">
        <v>263</v>
      </c>
      <c r="B44" s="102" t="s">
        <v>215</v>
      </c>
      <c r="C44" s="87">
        <f>C45+C51+C55+C53</f>
        <v>1068948</v>
      </c>
      <c r="D44" s="87">
        <f>D45+D51+D55+D53</f>
        <v>138835.15</v>
      </c>
      <c r="E44" s="87">
        <f>E45+E51+E55+E53</f>
        <v>1207783.15</v>
      </c>
      <c r="F44" s="87">
        <f>F45+F51+F55</f>
        <v>983800</v>
      </c>
      <c r="G44" s="87">
        <v>0</v>
      </c>
      <c r="H44" s="87">
        <f>H45+H51+H55</f>
        <v>983800</v>
      </c>
      <c r="I44" s="87">
        <f>I45+I51+I55</f>
        <v>993800</v>
      </c>
      <c r="J44" s="88">
        <v>0</v>
      </c>
      <c r="K44" s="87">
        <f>K45+K51+K55</f>
        <v>993800</v>
      </c>
    </row>
    <row r="45" spans="1:11" ht="72.75" customHeight="1">
      <c r="A45" s="1" t="s">
        <v>264</v>
      </c>
      <c r="B45" s="102" t="s">
        <v>216</v>
      </c>
      <c r="C45" s="91">
        <f>C46+C47+C48+C49+C50</f>
        <v>565000</v>
      </c>
      <c r="D45" s="91">
        <f>D46+D47+D48+D49+D50</f>
        <v>0</v>
      </c>
      <c r="E45" s="91">
        <f>E46+E47+E48+E49+E50</f>
        <v>565000</v>
      </c>
      <c r="F45" s="87">
        <f>F46+F47+F48+F49+F50</f>
        <v>570000</v>
      </c>
      <c r="G45" s="87">
        <v>0</v>
      </c>
      <c r="H45" s="87">
        <f>H46+H47+H48+H49+H50</f>
        <v>570000</v>
      </c>
      <c r="I45" s="87">
        <f>I46+I47+I48+I49+I50</f>
        <v>575000</v>
      </c>
      <c r="J45" s="88">
        <v>0</v>
      </c>
      <c r="K45" s="87">
        <f>K46+K47+K48+K49+K50</f>
        <v>575000</v>
      </c>
    </row>
    <row r="46" spans="1:11" ht="95.25" customHeight="1">
      <c r="A46" s="1" t="s">
        <v>160</v>
      </c>
      <c r="B46" s="104" t="s">
        <v>103</v>
      </c>
      <c r="C46" s="91">
        <v>65000</v>
      </c>
      <c r="D46" s="91">
        <v>0</v>
      </c>
      <c r="E46" s="91">
        <f aca="true" t="shared" si="7" ref="E46:E58">C46+D46</f>
        <v>65000</v>
      </c>
      <c r="F46" s="87">
        <v>67000</v>
      </c>
      <c r="G46" s="87">
        <v>0</v>
      </c>
      <c r="H46" s="87">
        <v>67000</v>
      </c>
      <c r="I46" s="87">
        <v>68000</v>
      </c>
      <c r="J46" s="88">
        <v>0</v>
      </c>
      <c r="K46" s="87">
        <v>68000</v>
      </c>
    </row>
    <row r="47" spans="1:11" ht="96.75" customHeight="1">
      <c r="A47" s="1" t="s">
        <v>161</v>
      </c>
      <c r="B47" s="104" t="s">
        <v>103</v>
      </c>
      <c r="C47" s="91">
        <v>44000</v>
      </c>
      <c r="D47" s="91">
        <v>0</v>
      </c>
      <c r="E47" s="91">
        <f t="shared" si="7"/>
        <v>44000</v>
      </c>
      <c r="F47" s="87">
        <v>45000</v>
      </c>
      <c r="G47" s="87">
        <v>0</v>
      </c>
      <c r="H47" s="87">
        <v>45000</v>
      </c>
      <c r="I47" s="87">
        <v>47000</v>
      </c>
      <c r="J47" s="88">
        <v>0</v>
      </c>
      <c r="K47" s="87">
        <v>47000</v>
      </c>
    </row>
    <row r="48" spans="1:11" ht="93" customHeight="1">
      <c r="A48" s="1" t="s">
        <v>162</v>
      </c>
      <c r="B48" s="104" t="s">
        <v>103</v>
      </c>
      <c r="C48" s="91">
        <v>18000</v>
      </c>
      <c r="D48" s="91">
        <v>0</v>
      </c>
      <c r="E48" s="91">
        <f t="shared" si="7"/>
        <v>18000</v>
      </c>
      <c r="F48" s="87">
        <v>20000</v>
      </c>
      <c r="G48" s="87">
        <v>0</v>
      </c>
      <c r="H48" s="87">
        <v>20000</v>
      </c>
      <c r="I48" s="87">
        <v>21000</v>
      </c>
      <c r="J48" s="88">
        <v>0</v>
      </c>
      <c r="K48" s="87">
        <v>21000</v>
      </c>
    </row>
    <row r="49" spans="1:11" ht="97.5" customHeight="1">
      <c r="A49" s="1" t="s">
        <v>163</v>
      </c>
      <c r="B49" s="104" t="s">
        <v>103</v>
      </c>
      <c r="C49" s="91">
        <v>38000</v>
      </c>
      <c r="D49" s="91">
        <v>0</v>
      </c>
      <c r="E49" s="91">
        <f t="shared" si="7"/>
        <v>38000</v>
      </c>
      <c r="F49" s="87">
        <v>38000</v>
      </c>
      <c r="G49" s="87">
        <v>0</v>
      </c>
      <c r="H49" s="87">
        <v>38000</v>
      </c>
      <c r="I49" s="87">
        <v>39000</v>
      </c>
      <c r="J49" s="88">
        <v>0</v>
      </c>
      <c r="K49" s="87">
        <v>39000</v>
      </c>
    </row>
    <row r="50" spans="1:11" ht="75" customHeight="1">
      <c r="A50" s="1" t="s">
        <v>94</v>
      </c>
      <c r="B50" s="105" t="s">
        <v>88</v>
      </c>
      <c r="C50" s="91">
        <v>400000</v>
      </c>
      <c r="D50" s="91">
        <v>0</v>
      </c>
      <c r="E50" s="91">
        <f t="shared" si="7"/>
        <v>400000</v>
      </c>
      <c r="F50" s="87">
        <v>400000</v>
      </c>
      <c r="G50" s="87">
        <v>0</v>
      </c>
      <c r="H50" s="87">
        <v>400000</v>
      </c>
      <c r="I50" s="87">
        <v>400000</v>
      </c>
      <c r="J50" s="88">
        <v>0</v>
      </c>
      <c r="K50" s="87">
        <v>400000</v>
      </c>
    </row>
    <row r="51" spans="1:11" ht="75" customHeight="1">
      <c r="A51" s="1" t="s">
        <v>218</v>
      </c>
      <c r="B51" s="105" t="s">
        <v>217</v>
      </c>
      <c r="C51" s="91">
        <v>320000</v>
      </c>
      <c r="D51" s="91">
        <v>0</v>
      </c>
      <c r="E51" s="91">
        <f t="shared" si="7"/>
        <v>320000</v>
      </c>
      <c r="F51" s="87">
        <v>325000</v>
      </c>
      <c r="G51" s="87">
        <v>0</v>
      </c>
      <c r="H51" s="87">
        <v>325000</v>
      </c>
      <c r="I51" s="87">
        <v>330000</v>
      </c>
      <c r="J51" s="88">
        <v>0</v>
      </c>
      <c r="K51" s="87">
        <v>330000</v>
      </c>
    </row>
    <row r="52" spans="1:11" ht="75" customHeight="1">
      <c r="A52" s="1" t="s">
        <v>164</v>
      </c>
      <c r="B52" s="106" t="s">
        <v>29</v>
      </c>
      <c r="C52" s="91">
        <v>320000</v>
      </c>
      <c r="D52" s="91"/>
      <c r="E52" s="91">
        <f t="shared" si="7"/>
        <v>320000</v>
      </c>
      <c r="F52" s="87">
        <v>325000</v>
      </c>
      <c r="G52" s="87">
        <v>0</v>
      </c>
      <c r="H52" s="87">
        <v>325000</v>
      </c>
      <c r="I52" s="87">
        <v>330000</v>
      </c>
      <c r="J52" s="88">
        <v>0</v>
      </c>
      <c r="K52" s="87">
        <v>330000</v>
      </c>
    </row>
    <row r="53" spans="1:11" ht="99" customHeight="1">
      <c r="A53" s="1" t="s">
        <v>262</v>
      </c>
      <c r="B53" s="107" t="s">
        <v>261</v>
      </c>
      <c r="C53" s="91">
        <f>C54</f>
        <v>95148</v>
      </c>
      <c r="D53" s="91">
        <f>D54</f>
        <v>138835.15</v>
      </c>
      <c r="E53" s="91">
        <f>E54</f>
        <v>233983.15</v>
      </c>
      <c r="F53" s="87"/>
      <c r="G53" s="87"/>
      <c r="H53" s="87"/>
      <c r="I53" s="87"/>
      <c r="J53" s="88"/>
      <c r="K53" s="87"/>
    </row>
    <row r="54" spans="1:11" ht="75" customHeight="1">
      <c r="A54" s="1" t="s">
        <v>259</v>
      </c>
      <c r="B54" s="106" t="s">
        <v>260</v>
      </c>
      <c r="C54" s="91">
        <v>95148</v>
      </c>
      <c r="D54" s="91">
        <f>80000+58835.15</f>
        <v>138835.15</v>
      </c>
      <c r="E54" s="91">
        <f t="shared" si="7"/>
        <v>233983.15</v>
      </c>
      <c r="F54" s="87"/>
      <c r="G54" s="87"/>
      <c r="H54" s="87"/>
      <c r="I54" s="87"/>
      <c r="J54" s="88"/>
      <c r="K54" s="87"/>
    </row>
    <row r="55" spans="1:11" ht="47.25" customHeight="1">
      <c r="A55" s="1" t="s">
        <v>222</v>
      </c>
      <c r="B55" s="106" t="s">
        <v>219</v>
      </c>
      <c r="C55" s="91">
        <f>C56</f>
        <v>88800</v>
      </c>
      <c r="D55" s="91">
        <f>D56</f>
        <v>0</v>
      </c>
      <c r="E55" s="91">
        <f>E56</f>
        <v>88800</v>
      </c>
      <c r="F55" s="87">
        <v>88800</v>
      </c>
      <c r="G55" s="87">
        <v>0</v>
      </c>
      <c r="H55" s="87">
        <v>88800</v>
      </c>
      <c r="I55" s="87">
        <v>88800</v>
      </c>
      <c r="J55" s="88">
        <v>0</v>
      </c>
      <c r="K55" s="87">
        <v>88800</v>
      </c>
    </row>
    <row r="56" spans="1:11" ht="39" customHeight="1">
      <c r="A56" s="1" t="s">
        <v>91</v>
      </c>
      <c r="B56" s="103" t="s">
        <v>92</v>
      </c>
      <c r="C56" s="91">
        <v>88800</v>
      </c>
      <c r="D56" s="91"/>
      <c r="E56" s="91">
        <f t="shared" si="7"/>
        <v>88800</v>
      </c>
      <c r="F56" s="87">
        <v>88800</v>
      </c>
      <c r="G56" s="87">
        <v>0</v>
      </c>
      <c r="H56" s="87">
        <v>88800</v>
      </c>
      <c r="I56" s="87">
        <v>88800</v>
      </c>
      <c r="J56" s="88">
        <v>0</v>
      </c>
      <c r="K56" s="87">
        <v>88800</v>
      </c>
    </row>
    <row r="57" spans="1:11" ht="94.5" customHeight="1">
      <c r="A57" s="1" t="s">
        <v>223</v>
      </c>
      <c r="B57" s="104" t="s">
        <v>220</v>
      </c>
      <c r="C57" s="91">
        <v>2135</v>
      </c>
      <c r="D57" s="91">
        <v>0</v>
      </c>
      <c r="E57" s="91">
        <f t="shared" si="7"/>
        <v>2135</v>
      </c>
      <c r="F57" s="87">
        <v>2000</v>
      </c>
      <c r="G57" s="87">
        <v>0</v>
      </c>
      <c r="H57" s="87">
        <v>2000</v>
      </c>
      <c r="I57" s="87">
        <v>2000</v>
      </c>
      <c r="J57" s="88">
        <v>0</v>
      </c>
      <c r="K57" s="87">
        <v>2000</v>
      </c>
    </row>
    <row r="58" spans="1:11" ht="95.25" customHeight="1">
      <c r="A58" s="1" t="s">
        <v>30</v>
      </c>
      <c r="B58" s="106" t="s">
        <v>31</v>
      </c>
      <c r="C58" s="91">
        <v>2135</v>
      </c>
      <c r="D58" s="91">
        <v>0</v>
      </c>
      <c r="E58" s="91">
        <f t="shared" si="7"/>
        <v>2135</v>
      </c>
      <c r="F58" s="87">
        <v>2000</v>
      </c>
      <c r="G58" s="87">
        <v>0</v>
      </c>
      <c r="H58" s="87">
        <v>2000</v>
      </c>
      <c r="I58" s="87">
        <v>2000</v>
      </c>
      <c r="J58" s="88">
        <v>0</v>
      </c>
      <c r="K58" s="87">
        <v>2000</v>
      </c>
    </row>
    <row r="59" spans="1:11" ht="25.5" customHeight="1">
      <c r="A59" s="129" t="s">
        <v>102</v>
      </c>
      <c r="B59" s="130" t="s">
        <v>126</v>
      </c>
      <c r="C59" s="157">
        <f>C62+C63+C64</f>
        <v>35500</v>
      </c>
      <c r="D59" s="157">
        <f>D62+D63+D64</f>
        <v>0</v>
      </c>
      <c r="E59" s="157">
        <f>E62+E63+E64</f>
        <v>35500</v>
      </c>
      <c r="F59" s="85">
        <f>F62+F63+F64</f>
        <v>36900</v>
      </c>
      <c r="G59" s="85">
        <v>0</v>
      </c>
      <c r="H59" s="85">
        <f>H62+H63+H64</f>
        <v>36900</v>
      </c>
      <c r="I59" s="85">
        <f>I62+I63+I64</f>
        <v>38300</v>
      </c>
      <c r="J59" s="88">
        <v>0</v>
      </c>
      <c r="K59" s="85">
        <f>K62+K63+K64</f>
        <v>38300</v>
      </c>
    </row>
    <row r="60" spans="1:11" ht="15.75" customHeight="1" hidden="1">
      <c r="A60" s="129"/>
      <c r="B60" s="130"/>
      <c r="C60" s="157"/>
      <c r="D60" s="157"/>
      <c r="E60" s="157"/>
      <c r="F60" s="20"/>
      <c r="G60" s="20"/>
      <c r="H60" s="20"/>
      <c r="I60" s="20"/>
      <c r="J60" s="88"/>
      <c r="K60" s="20"/>
    </row>
    <row r="61" spans="1:11" ht="18.75" customHeight="1">
      <c r="A61" s="1" t="s">
        <v>224</v>
      </c>
      <c r="B61" s="100" t="s">
        <v>221</v>
      </c>
      <c r="C61" s="91">
        <v>35500</v>
      </c>
      <c r="D61" s="91">
        <v>0</v>
      </c>
      <c r="E61" s="91">
        <f>C61+D61</f>
        <v>35500</v>
      </c>
      <c r="F61" s="87">
        <v>36900</v>
      </c>
      <c r="G61" s="87">
        <v>0</v>
      </c>
      <c r="H61" s="87">
        <v>36900</v>
      </c>
      <c r="I61" s="87">
        <v>38300</v>
      </c>
      <c r="J61" s="88">
        <v>0</v>
      </c>
      <c r="K61" s="87">
        <v>38300</v>
      </c>
    </row>
    <row r="62" spans="1:11" ht="24" customHeight="1">
      <c r="A62" s="1" t="s">
        <v>32</v>
      </c>
      <c r="B62" s="100" t="s">
        <v>33</v>
      </c>
      <c r="C62" s="91">
        <v>12600</v>
      </c>
      <c r="D62" s="91">
        <v>0</v>
      </c>
      <c r="E62" s="91">
        <f>C62+D62</f>
        <v>12600</v>
      </c>
      <c r="F62" s="87">
        <v>13100</v>
      </c>
      <c r="G62" s="87">
        <v>0</v>
      </c>
      <c r="H62" s="87">
        <v>13100</v>
      </c>
      <c r="I62" s="87">
        <v>13600</v>
      </c>
      <c r="J62" s="88">
        <v>0</v>
      </c>
      <c r="K62" s="87">
        <v>13600</v>
      </c>
    </row>
    <row r="63" spans="1:11" ht="18.75" customHeight="1">
      <c r="A63" s="1" t="s">
        <v>34</v>
      </c>
      <c r="B63" s="100" t="s">
        <v>35</v>
      </c>
      <c r="C63" s="91">
        <v>22900</v>
      </c>
      <c r="D63" s="91">
        <v>0</v>
      </c>
      <c r="E63" s="91">
        <f>C63+D63</f>
        <v>22900</v>
      </c>
      <c r="F63" s="87">
        <v>23800</v>
      </c>
      <c r="G63" s="87">
        <v>0</v>
      </c>
      <c r="H63" s="87">
        <v>23800</v>
      </c>
      <c r="I63" s="87">
        <v>24700</v>
      </c>
      <c r="J63" s="88">
        <v>0</v>
      </c>
      <c r="K63" s="87">
        <v>24700</v>
      </c>
    </row>
    <row r="64" spans="1:11" ht="18.75" customHeight="1" hidden="1">
      <c r="A64" s="1" t="s">
        <v>114</v>
      </c>
      <c r="B64" s="100" t="s">
        <v>115</v>
      </c>
      <c r="C64" s="91"/>
      <c r="D64" s="91"/>
      <c r="E64" s="91"/>
      <c r="F64" s="87"/>
      <c r="G64" s="87"/>
      <c r="H64" s="87"/>
      <c r="I64" s="87"/>
      <c r="J64" s="88"/>
      <c r="K64" s="87"/>
    </row>
    <row r="65" spans="1:11" ht="43.5" customHeight="1">
      <c r="A65" s="2" t="s">
        <v>36</v>
      </c>
      <c r="B65" s="101" t="s">
        <v>75</v>
      </c>
      <c r="C65" s="157">
        <f>C66+C72</f>
        <v>11734584</v>
      </c>
      <c r="D65" s="157">
        <f>D66+D72</f>
        <v>-3362035.15</v>
      </c>
      <c r="E65" s="157">
        <f>E66+E72</f>
        <v>8372548.85</v>
      </c>
      <c r="F65" s="85">
        <f>F67+F68+F69+F70+F73+F74+F75+F76+F77+F78+F79+F80+F81+F82</f>
        <v>11750332</v>
      </c>
      <c r="G65" s="85">
        <v>0</v>
      </c>
      <c r="H65" s="85">
        <f>H67+H68+H69+H70+H73+H74+H75+H76+H77+H78+H79+H80+H81+H82</f>
        <v>11750332</v>
      </c>
      <c r="I65" s="85">
        <f>I67+I68+I69+I70+I73+I74+I75+I76+I77+I78+I79+I80+I81+I82</f>
        <v>11750932</v>
      </c>
      <c r="J65" s="88">
        <v>0</v>
      </c>
      <c r="K65" s="85">
        <f>K67+K68+K69+K70+K73+K74+K75+K76+K77+K78+K79+K80+K81+K82</f>
        <v>11750932</v>
      </c>
    </row>
    <row r="66" spans="1:11" ht="34.5" customHeight="1">
      <c r="A66" s="1" t="s">
        <v>226</v>
      </c>
      <c r="B66" s="100" t="s">
        <v>225</v>
      </c>
      <c r="C66" s="91">
        <f>SUM(C67:C71)</f>
        <v>197500</v>
      </c>
      <c r="D66" s="91">
        <f>SUM(D67:D71)</f>
        <v>-143500</v>
      </c>
      <c r="E66" s="91">
        <f>SUM(E67:E71)</f>
        <v>54000</v>
      </c>
      <c r="F66" s="87">
        <f>F67+F68+F69+F70</f>
        <v>118000</v>
      </c>
      <c r="G66" s="87">
        <v>0</v>
      </c>
      <c r="H66" s="87">
        <f>H67+H68+H69+H70</f>
        <v>118000</v>
      </c>
      <c r="I66" s="87">
        <f>I67+I68+I69+I70</f>
        <v>118500</v>
      </c>
      <c r="J66" s="88">
        <v>0</v>
      </c>
      <c r="K66" s="87">
        <f>K67+K68+K69+K70</f>
        <v>118500</v>
      </c>
    </row>
    <row r="67" spans="1:11" ht="39" customHeight="1">
      <c r="A67" s="1" t="s">
        <v>123</v>
      </c>
      <c r="B67" s="103" t="s">
        <v>238</v>
      </c>
      <c r="C67" s="91">
        <v>1500</v>
      </c>
      <c r="D67" s="91">
        <v>0</v>
      </c>
      <c r="E67" s="91">
        <f>C67+D67</f>
        <v>1500</v>
      </c>
      <c r="F67" s="87">
        <v>2000</v>
      </c>
      <c r="G67" s="87">
        <v>0</v>
      </c>
      <c r="H67" s="87">
        <v>2000</v>
      </c>
      <c r="I67" s="87">
        <v>2500</v>
      </c>
      <c r="J67" s="88">
        <v>0</v>
      </c>
      <c r="K67" s="87">
        <v>2500</v>
      </c>
    </row>
    <row r="68" spans="1:11" ht="38.25" customHeight="1">
      <c r="A68" s="1" t="s">
        <v>184</v>
      </c>
      <c r="B68" s="103" t="s">
        <v>238</v>
      </c>
      <c r="C68" s="91">
        <v>70000</v>
      </c>
      <c r="D68" s="91">
        <v>-58500</v>
      </c>
      <c r="E68" s="91">
        <f>C68+D68</f>
        <v>11500</v>
      </c>
      <c r="F68" s="87">
        <v>70000</v>
      </c>
      <c r="G68" s="87">
        <v>0</v>
      </c>
      <c r="H68" s="87">
        <v>70000</v>
      </c>
      <c r="I68" s="87">
        <v>70000</v>
      </c>
      <c r="J68" s="88">
        <v>0</v>
      </c>
      <c r="K68" s="87">
        <v>70000</v>
      </c>
    </row>
    <row r="69" spans="1:11" ht="36" customHeight="1">
      <c r="A69" s="1" t="s">
        <v>182</v>
      </c>
      <c r="B69" s="103" t="s">
        <v>238</v>
      </c>
      <c r="C69" s="91">
        <v>16000</v>
      </c>
      <c r="D69" s="91">
        <v>0</v>
      </c>
      <c r="E69" s="91">
        <f>C69+D69</f>
        <v>16000</v>
      </c>
      <c r="F69" s="87">
        <v>16000</v>
      </c>
      <c r="G69" s="87">
        <v>0</v>
      </c>
      <c r="H69" s="87">
        <v>16000</v>
      </c>
      <c r="I69" s="87">
        <v>16000</v>
      </c>
      <c r="J69" s="88">
        <v>0</v>
      </c>
      <c r="K69" s="87">
        <v>16000</v>
      </c>
    </row>
    <row r="70" spans="1:11" ht="35.25" customHeight="1">
      <c r="A70" s="1" t="s">
        <v>183</v>
      </c>
      <c r="B70" s="103" t="s">
        <v>238</v>
      </c>
      <c r="C70" s="91">
        <v>30000</v>
      </c>
      <c r="D70" s="91">
        <v>-5000</v>
      </c>
      <c r="E70" s="91">
        <f>C70+D70</f>
        <v>25000</v>
      </c>
      <c r="F70" s="87">
        <v>30000</v>
      </c>
      <c r="G70" s="87">
        <v>0</v>
      </c>
      <c r="H70" s="87">
        <v>30000</v>
      </c>
      <c r="I70" s="87">
        <v>30000</v>
      </c>
      <c r="J70" s="88">
        <v>0</v>
      </c>
      <c r="K70" s="87">
        <v>30000</v>
      </c>
    </row>
    <row r="71" spans="1:11" ht="35.25" customHeight="1">
      <c r="A71" s="1" t="s">
        <v>371</v>
      </c>
      <c r="B71" s="103" t="s">
        <v>238</v>
      </c>
      <c r="C71" s="91">
        <v>80000</v>
      </c>
      <c r="D71" s="91">
        <v>-80000</v>
      </c>
      <c r="E71" s="91">
        <f>C71+D71</f>
        <v>0</v>
      </c>
      <c r="F71" s="87"/>
      <c r="G71" s="87"/>
      <c r="H71" s="87"/>
      <c r="I71" s="87"/>
      <c r="J71" s="88"/>
      <c r="K71" s="87"/>
    </row>
    <row r="72" spans="1:11" ht="28.5" customHeight="1">
      <c r="A72" s="1" t="s">
        <v>228</v>
      </c>
      <c r="B72" s="103" t="s">
        <v>227</v>
      </c>
      <c r="C72" s="91">
        <f>SUM(C73:C82)</f>
        <v>11537084</v>
      </c>
      <c r="D72" s="91">
        <f>SUM(D73:D82)</f>
        <v>-3218535.15</v>
      </c>
      <c r="E72" s="91">
        <f>SUM(E73:E82)</f>
        <v>8318548.85</v>
      </c>
      <c r="F72" s="87">
        <f>F73+F74+F75+F76+F77+F78+F79+F80+F81+F82</f>
        <v>11632332</v>
      </c>
      <c r="G72" s="87">
        <v>0</v>
      </c>
      <c r="H72" s="87">
        <f>H73+H74+H75+H76+H77+H78+H79+H80+H81+H82</f>
        <v>11632332</v>
      </c>
      <c r="I72" s="87">
        <f>I73+I74+I75+I76+I77+I78+I79+I80+I81+I82</f>
        <v>11632432</v>
      </c>
      <c r="J72" s="88">
        <v>0</v>
      </c>
      <c r="K72" s="87">
        <f>K73+K74+K75+K76+K77+K78+K79+K80+K81+K82</f>
        <v>11632432</v>
      </c>
    </row>
    <row r="73" spans="1:11" ht="42.75" customHeight="1">
      <c r="A73" s="1" t="s">
        <v>125</v>
      </c>
      <c r="B73" s="108" t="s">
        <v>239</v>
      </c>
      <c r="C73" s="91">
        <v>5500</v>
      </c>
      <c r="D73" s="91">
        <v>0</v>
      </c>
      <c r="E73" s="91">
        <f aca="true" t="shared" si="8" ref="E73:E82">C73+D73</f>
        <v>5500</v>
      </c>
      <c r="F73" s="87">
        <v>5600</v>
      </c>
      <c r="G73" s="87">
        <v>0</v>
      </c>
      <c r="H73" s="87">
        <v>5600</v>
      </c>
      <c r="I73" s="87">
        <v>5700</v>
      </c>
      <c r="J73" s="88">
        <v>0</v>
      </c>
      <c r="K73" s="87">
        <v>5700</v>
      </c>
    </row>
    <row r="74" spans="1:11" ht="36.75" customHeight="1">
      <c r="A74" s="1" t="s">
        <v>187</v>
      </c>
      <c r="B74" s="103" t="s">
        <v>240</v>
      </c>
      <c r="C74" s="91">
        <v>963200</v>
      </c>
      <c r="D74" s="91">
        <v>-391500</v>
      </c>
      <c r="E74" s="91">
        <f t="shared" si="8"/>
        <v>571700</v>
      </c>
      <c r="F74" s="87">
        <v>963200</v>
      </c>
      <c r="G74" s="87">
        <v>0</v>
      </c>
      <c r="H74" s="87">
        <v>963200</v>
      </c>
      <c r="I74" s="87">
        <v>963200</v>
      </c>
      <c r="J74" s="88">
        <v>0</v>
      </c>
      <c r="K74" s="87">
        <v>963200</v>
      </c>
    </row>
    <row r="75" spans="1:11" ht="35.25" customHeight="1">
      <c r="A75" s="1" t="s">
        <v>37</v>
      </c>
      <c r="B75" s="103" t="s">
        <v>240</v>
      </c>
      <c r="C75" s="91">
        <v>5571000</v>
      </c>
      <c r="D75" s="91">
        <v>-1708700</v>
      </c>
      <c r="E75" s="91">
        <f t="shared" si="8"/>
        <v>3862300</v>
      </c>
      <c r="F75" s="87">
        <v>5571000</v>
      </c>
      <c r="G75" s="87">
        <v>0</v>
      </c>
      <c r="H75" s="87">
        <v>5571000</v>
      </c>
      <c r="I75" s="87">
        <v>5571000</v>
      </c>
      <c r="J75" s="88">
        <v>0</v>
      </c>
      <c r="K75" s="87">
        <v>5571000</v>
      </c>
    </row>
    <row r="76" spans="1:11" ht="36" customHeight="1">
      <c r="A76" s="1" t="s">
        <v>175</v>
      </c>
      <c r="B76" s="103" t="s">
        <v>240</v>
      </c>
      <c r="C76" s="91">
        <v>300000</v>
      </c>
      <c r="D76" s="91">
        <v>-120000</v>
      </c>
      <c r="E76" s="91">
        <f t="shared" si="8"/>
        <v>180000</v>
      </c>
      <c r="F76" s="87">
        <v>300000</v>
      </c>
      <c r="G76" s="87">
        <v>0</v>
      </c>
      <c r="H76" s="87">
        <v>300000</v>
      </c>
      <c r="I76" s="87">
        <v>300000</v>
      </c>
      <c r="J76" s="88">
        <v>0</v>
      </c>
      <c r="K76" s="87">
        <v>300000</v>
      </c>
    </row>
    <row r="77" spans="1:11" ht="36" customHeight="1">
      <c r="A77" s="1" t="s">
        <v>176</v>
      </c>
      <c r="B77" s="103" t="s">
        <v>240</v>
      </c>
      <c r="C77" s="91">
        <v>96000</v>
      </c>
      <c r="D77" s="91">
        <v>-20500</v>
      </c>
      <c r="E77" s="91">
        <f t="shared" si="8"/>
        <v>75500</v>
      </c>
      <c r="F77" s="87">
        <v>96000</v>
      </c>
      <c r="G77" s="87">
        <v>0</v>
      </c>
      <c r="H77" s="87">
        <v>96000</v>
      </c>
      <c r="I77" s="87">
        <v>96000</v>
      </c>
      <c r="J77" s="88">
        <v>0</v>
      </c>
      <c r="K77" s="87">
        <v>96000</v>
      </c>
    </row>
    <row r="78" spans="1:11" ht="39" customHeight="1">
      <c r="A78" s="1" t="s">
        <v>179</v>
      </c>
      <c r="B78" s="103" t="s">
        <v>240</v>
      </c>
      <c r="C78" s="91">
        <v>327600</v>
      </c>
      <c r="D78" s="91">
        <v>-142600</v>
      </c>
      <c r="E78" s="91">
        <f t="shared" si="8"/>
        <v>185000</v>
      </c>
      <c r="F78" s="87">
        <v>327600</v>
      </c>
      <c r="G78" s="87">
        <v>0</v>
      </c>
      <c r="H78" s="87">
        <v>327600</v>
      </c>
      <c r="I78" s="87">
        <v>327600</v>
      </c>
      <c r="J78" s="88">
        <v>0</v>
      </c>
      <c r="K78" s="87">
        <v>327600</v>
      </c>
    </row>
    <row r="79" spans="1:11" ht="35.25" customHeight="1">
      <c r="A79" s="1" t="s">
        <v>180</v>
      </c>
      <c r="B79" s="103" t="s">
        <v>240</v>
      </c>
      <c r="C79" s="91">
        <v>2520000</v>
      </c>
      <c r="D79" s="91">
        <v>-564000</v>
      </c>
      <c r="E79" s="91">
        <f t="shared" si="8"/>
        <v>1956000</v>
      </c>
      <c r="F79" s="87">
        <v>2520000</v>
      </c>
      <c r="G79" s="87">
        <v>0</v>
      </c>
      <c r="H79" s="87">
        <v>2520000</v>
      </c>
      <c r="I79" s="87">
        <v>2520000</v>
      </c>
      <c r="J79" s="88">
        <v>0</v>
      </c>
      <c r="K79" s="87">
        <v>2520000</v>
      </c>
    </row>
    <row r="80" spans="1:11" ht="37.5" customHeight="1">
      <c r="A80" s="1" t="s">
        <v>181</v>
      </c>
      <c r="B80" s="103" t="s">
        <v>240</v>
      </c>
      <c r="C80" s="91">
        <v>837860</v>
      </c>
      <c r="D80" s="91">
        <v>-200000</v>
      </c>
      <c r="E80" s="91">
        <f t="shared" si="8"/>
        <v>637860</v>
      </c>
      <c r="F80" s="87">
        <v>837860</v>
      </c>
      <c r="G80" s="87">
        <v>0</v>
      </c>
      <c r="H80" s="87">
        <v>837860</v>
      </c>
      <c r="I80" s="87">
        <v>837860</v>
      </c>
      <c r="J80" s="88"/>
      <c r="K80" s="87">
        <v>837860</v>
      </c>
    </row>
    <row r="81" spans="1:11" ht="37.5" customHeight="1">
      <c r="A81" s="1" t="s">
        <v>185</v>
      </c>
      <c r="B81" s="103" t="s">
        <v>240</v>
      </c>
      <c r="C81" s="91">
        <v>142140</v>
      </c>
      <c r="D81" s="91">
        <v>-12400</v>
      </c>
      <c r="E81" s="91">
        <f t="shared" si="8"/>
        <v>129740</v>
      </c>
      <c r="F81" s="87">
        <v>142140</v>
      </c>
      <c r="G81" s="87">
        <v>0</v>
      </c>
      <c r="H81" s="87">
        <v>142140</v>
      </c>
      <c r="I81" s="87">
        <v>142140</v>
      </c>
      <c r="J81" s="88">
        <v>0</v>
      </c>
      <c r="K81" s="87">
        <v>142140</v>
      </c>
    </row>
    <row r="82" spans="1:11" ht="39.75" customHeight="1">
      <c r="A82" s="1" t="s">
        <v>186</v>
      </c>
      <c r="B82" s="103" t="s">
        <v>240</v>
      </c>
      <c r="C82" s="91">
        <v>773784</v>
      </c>
      <c r="D82" s="91">
        <v>-58835.15</v>
      </c>
      <c r="E82" s="91">
        <f t="shared" si="8"/>
        <v>714948.85</v>
      </c>
      <c r="F82" s="87">
        <v>868932</v>
      </c>
      <c r="G82" s="87">
        <v>0</v>
      </c>
      <c r="H82" s="87">
        <v>868932</v>
      </c>
      <c r="I82" s="87">
        <v>868932</v>
      </c>
      <c r="J82" s="88">
        <v>0</v>
      </c>
      <c r="K82" s="87">
        <v>868932</v>
      </c>
    </row>
    <row r="83" spans="1:11" ht="37.5" customHeight="1">
      <c r="A83" s="2" t="s">
        <v>38</v>
      </c>
      <c r="B83" s="15" t="s">
        <v>51</v>
      </c>
      <c r="C83" s="157">
        <f>C84+C86</f>
        <v>20010100</v>
      </c>
      <c r="D83" s="157">
        <f>D84+D86</f>
        <v>-5486129.1</v>
      </c>
      <c r="E83" s="157">
        <f>E84+E86</f>
        <v>14523970.9</v>
      </c>
      <c r="F83" s="85">
        <f aca="true" t="shared" si="9" ref="F83:K83">F85+F87+F88+F89+F90+F91</f>
        <v>950600</v>
      </c>
      <c r="G83" s="85">
        <f t="shared" si="9"/>
        <v>0</v>
      </c>
      <c r="H83" s="85">
        <f t="shared" si="9"/>
        <v>950600</v>
      </c>
      <c r="I83" s="85">
        <f t="shared" si="9"/>
        <v>951100</v>
      </c>
      <c r="J83" s="85">
        <f t="shared" si="9"/>
        <v>0</v>
      </c>
      <c r="K83" s="85">
        <f t="shared" si="9"/>
        <v>951100</v>
      </c>
    </row>
    <row r="84" spans="1:11" ht="94.5" customHeight="1">
      <c r="A84" s="1" t="s">
        <v>258</v>
      </c>
      <c r="B84" s="109" t="s">
        <v>229</v>
      </c>
      <c r="C84" s="91">
        <f>C85</f>
        <v>19850100</v>
      </c>
      <c r="D84" s="91">
        <f>D85</f>
        <v>-5486129.1</v>
      </c>
      <c r="E84" s="91">
        <f>E85</f>
        <v>14363970.9</v>
      </c>
      <c r="F84" s="87">
        <v>550000</v>
      </c>
      <c r="G84" s="87">
        <f>G85</f>
        <v>0</v>
      </c>
      <c r="H84" s="87">
        <f>F84+G84</f>
        <v>550000</v>
      </c>
      <c r="I84" s="87">
        <v>791100</v>
      </c>
      <c r="J84" s="88">
        <v>0</v>
      </c>
      <c r="K84" s="87">
        <f>I84+J84</f>
        <v>791100</v>
      </c>
    </row>
    <row r="85" spans="1:11" ht="99" customHeight="1">
      <c r="A85" s="1" t="s">
        <v>39</v>
      </c>
      <c r="B85" s="105" t="s">
        <v>40</v>
      </c>
      <c r="C85" s="91">
        <v>19850100</v>
      </c>
      <c r="D85" s="91">
        <v>-5486129.1</v>
      </c>
      <c r="E85" s="91">
        <f>C85+D85</f>
        <v>14363970.9</v>
      </c>
      <c r="F85" s="87">
        <v>790600</v>
      </c>
      <c r="G85" s="87">
        <v>0</v>
      </c>
      <c r="H85" s="87">
        <f>F85+G85</f>
        <v>790600</v>
      </c>
      <c r="I85" s="87">
        <v>791100</v>
      </c>
      <c r="J85" s="88">
        <v>0</v>
      </c>
      <c r="K85" s="87">
        <f>I85+J85</f>
        <v>791100</v>
      </c>
    </row>
    <row r="86" spans="1:11" ht="40.5" customHeight="1">
      <c r="A86" s="1" t="s">
        <v>257</v>
      </c>
      <c r="B86" s="105" t="s">
        <v>230</v>
      </c>
      <c r="C86" s="91">
        <f>C87+C88+C89+C90+C91+C106</f>
        <v>160000</v>
      </c>
      <c r="D86" s="91">
        <f>D87+D88+D89+D90+D91+D106</f>
        <v>0</v>
      </c>
      <c r="E86" s="91">
        <f>E87+E88+E89+E90+E91+E106</f>
        <v>160000</v>
      </c>
      <c r="F86" s="87">
        <f>F87+F88+F89+F90+F91</f>
        <v>160000</v>
      </c>
      <c r="G86" s="87">
        <v>0</v>
      </c>
      <c r="H86" s="87">
        <f>H87+H88+H89+H90+H91</f>
        <v>160000</v>
      </c>
      <c r="I86" s="87">
        <f>I87+I88+I89+I90+I91</f>
        <v>160000</v>
      </c>
      <c r="J86" s="88">
        <v>0</v>
      </c>
      <c r="K86" s="87">
        <f>K87+K88+K89+K90+K91</f>
        <v>160000</v>
      </c>
    </row>
    <row r="87" spans="1:11" ht="60.75" customHeight="1">
      <c r="A87" s="1" t="s">
        <v>165</v>
      </c>
      <c r="B87" s="108" t="s">
        <v>104</v>
      </c>
      <c r="C87" s="158">
        <v>25000</v>
      </c>
      <c r="D87" s="158"/>
      <c r="E87" s="91">
        <f>C87+D87</f>
        <v>25000</v>
      </c>
      <c r="F87" s="90">
        <v>25000</v>
      </c>
      <c r="G87" s="90">
        <v>0</v>
      </c>
      <c r="H87" s="90">
        <v>25000</v>
      </c>
      <c r="I87" s="90">
        <v>25000</v>
      </c>
      <c r="J87" s="88">
        <v>0</v>
      </c>
      <c r="K87" s="90">
        <v>25000</v>
      </c>
    </row>
    <row r="88" spans="1:11" ht="58.5" customHeight="1">
      <c r="A88" s="1" t="s">
        <v>166</v>
      </c>
      <c r="B88" s="108" t="s">
        <v>104</v>
      </c>
      <c r="C88" s="91">
        <v>40000</v>
      </c>
      <c r="D88" s="91"/>
      <c r="E88" s="91">
        <f>C88+D88</f>
        <v>40000</v>
      </c>
      <c r="F88" s="87">
        <v>40000</v>
      </c>
      <c r="G88" s="87">
        <v>0</v>
      </c>
      <c r="H88" s="87">
        <v>40000</v>
      </c>
      <c r="I88" s="87">
        <v>40000</v>
      </c>
      <c r="J88" s="88">
        <v>0</v>
      </c>
      <c r="K88" s="87">
        <v>40000</v>
      </c>
    </row>
    <row r="89" spans="1:11" ht="61.5" customHeight="1">
      <c r="A89" s="1" t="s">
        <v>167</v>
      </c>
      <c r="B89" s="108" t="s">
        <v>104</v>
      </c>
      <c r="C89" s="91">
        <v>40000</v>
      </c>
      <c r="D89" s="91"/>
      <c r="E89" s="91">
        <f>C89+D89</f>
        <v>40000</v>
      </c>
      <c r="F89" s="87">
        <v>40000</v>
      </c>
      <c r="G89" s="87">
        <v>0</v>
      </c>
      <c r="H89" s="87">
        <v>40000</v>
      </c>
      <c r="I89" s="87">
        <v>40000</v>
      </c>
      <c r="J89" s="88">
        <v>0</v>
      </c>
      <c r="K89" s="87">
        <v>40000</v>
      </c>
    </row>
    <row r="90" spans="1:11" ht="60.75" customHeight="1">
      <c r="A90" s="1" t="s">
        <v>168</v>
      </c>
      <c r="B90" s="108" t="s">
        <v>104</v>
      </c>
      <c r="C90" s="91">
        <v>45000</v>
      </c>
      <c r="D90" s="91"/>
      <c r="E90" s="91">
        <f>C90+D90</f>
        <v>45000</v>
      </c>
      <c r="F90" s="87">
        <v>45000</v>
      </c>
      <c r="G90" s="87">
        <v>0</v>
      </c>
      <c r="H90" s="87">
        <v>45000</v>
      </c>
      <c r="I90" s="87">
        <v>45000</v>
      </c>
      <c r="J90" s="88">
        <v>0</v>
      </c>
      <c r="K90" s="87">
        <v>45000</v>
      </c>
    </row>
    <row r="91" spans="1:11" ht="55.5" customHeight="1">
      <c r="A91" s="1" t="s">
        <v>96</v>
      </c>
      <c r="B91" s="110" t="s">
        <v>90</v>
      </c>
      <c r="C91" s="87">
        <v>10000</v>
      </c>
      <c r="D91" s="91"/>
      <c r="E91" s="91">
        <f>C91+D91</f>
        <v>10000</v>
      </c>
      <c r="F91" s="87">
        <v>10000</v>
      </c>
      <c r="G91" s="87">
        <v>0</v>
      </c>
      <c r="H91" s="87">
        <v>10000</v>
      </c>
      <c r="I91" s="87">
        <v>10000</v>
      </c>
      <c r="J91" s="88">
        <v>0</v>
      </c>
      <c r="K91" s="87">
        <v>10000</v>
      </c>
    </row>
    <row r="92" spans="1:11" ht="21" customHeight="1" hidden="1">
      <c r="A92" s="2" t="s">
        <v>41</v>
      </c>
      <c r="B92" s="101" t="s">
        <v>42</v>
      </c>
      <c r="C92" s="85">
        <f aca="true" t="shared" si="10" ref="C92:K92">C93+C100++C102+C103</f>
        <v>0</v>
      </c>
      <c r="D92" s="157">
        <f t="shared" si="10"/>
        <v>0</v>
      </c>
      <c r="E92" s="157">
        <f t="shared" si="10"/>
        <v>0</v>
      </c>
      <c r="F92" s="85">
        <f t="shared" si="10"/>
        <v>0</v>
      </c>
      <c r="G92" s="85">
        <f t="shared" si="10"/>
        <v>0</v>
      </c>
      <c r="H92" s="85">
        <f t="shared" si="10"/>
        <v>0</v>
      </c>
      <c r="I92" s="85">
        <f t="shared" si="10"/>
        <v>0</v>
      </c>
      <c r="J92" s="85">
        <f t="shared" si="10"/>
        <v>0</v>
      </c>
      <c r="K92" s="85">
        <f t="shared" si="10"/>
        <v>0</v>
      </c>
    </row>
    <row r="93" spans="1:11" ht="37.5" customHeight="1" hidden="1">
      <c r="A93" s="1" t="s">
        <v>254</v>
      </c>
      <c r="B93" s="106" t="s">
        <v>232</v>
      </c>
      <c r="C93" s="92">
        <f aca="true" t="shared" si="11" ref="C93:J93">C96+C97+C98+C99</f>
        <v>0</v>
      </c>
      <c r="D93" s="91">
        <f t="shared" si="11"/>
        <v>0</v>
      </c>
      <c r="E93" s="91">
        <f t="shared" si="11"/>
        <v>0</v>
      </c>
      <c r="F93" s="92">
        <f t="shared" si="11"/>
        <v>0</v>
      </c>
      <c r="G93" s="92">
        <f t="shared" si="11"/>
        <v>0</v>
      </c>
      <c r="H93" s="92">
        <f t="shared" si="11"/>
        <v>0</v>
      </c>
      <c r="I93" s="92">
        <f t="shared" si="11"/>
        <v>0</v>
      </c>
      <c r="J93" s="92">
        <f t="shared" si="11"/>
        <v>0</v>
      </c>
      <c r="K93" s="92">
        <f>I93+J93</f>
        <v>0</v>
      </c>
    </row>
    <row r="94" spans="1:11" ht="21.75" customHeight="1" hidden="1">
      <c r="A94" s="1" t="s">
        <v>78</v>
      </c>
      <c r="B94" s="15" t="s">
        <v>77</v>
      </c>
      <c r="C94" s="85">
        <v>0</v>
      </c>
      <c r="D94" s="157"/>
      <c r="E94" s="157">
        <v>0</v>
      </c>
      <c r="F94" s="92">
        <v>0</v>
      </c>
      <c r="G94" s="92"/>
      <c r="H94" s="92">
        <v>0</v>
      </c>
      <c r="I94" s="92">
        <v>0</v>
      </c>
      <c r="J94" s="88"/>
      <c r="K94" s="92">
        <v>0</v>
      </c>
    </row>
    <row r="95" spans="1:11" ht="26.25" customHeight="1" hidden="1">
      <c r="A95" s="1" t="s">
        <v>79</v>
      </c>
      <c r="B95" s="111" t="s">
        <v>76</v>
      </c>
      <c r="C95" s="87">
        <v>0</v>
      </c>
      <c r="D95" s="91"/>
      <c r="E95" s="91">
        <v>0</v>
      </c>
      <c r="F95" s="92">
        <v>0</v>
      </c>
      <c r="G95" s="92"/>
      <c r="H95" s="92">
        <v>0</v>
      </c>
      <c r="I95" s="92">
        <v>0</v>
      </c>
      <c r="J95" s="88"/>
      <c r="K95" s="92">
        <v>0</v>
      </c>
    </row>
    <row r="96" spans="1:11" ht="92.25" customHeight="1" hidden="1">
      <c r="A96" s="1" t="s">
        <v>251</v>
      </c>
      <c r="B96" s="112" t="s">
        <v>169</v>
      </c>
      <c r="C96" s="87">
        <v>0</v>
      </c>
      <c r="D96" s="91">
        <v>0</v>
      </c>
      <c r="E96" s="91">
        <f aca="true" t="shared" si="12" ref="E96:E102">C96+D96</f>
        <v>0</v>
      </c>
      <c r="F96" s="87"/>
      <c r="G96" s="87"/>
      <c r="H96" s="87">
        <f aca="true" t="shared" si="13" ref="H96:H103">F96+G96</f>
        <v>0</v>
      </c>
      <c r="I96" s="87"/>
      <c r="J96" s="88"/>
      <c r="K96" s="92">
        <f aca="true" t="shared" si="14" ref="K96:K103">I96+J96</f>
        <v>0</v>
      </c>
    </row>
    <row r="97" spans="1:11" ht="2.25" customHeight="1" hidden="1">
      <c r="A97" s="1" t="s">
        <v>252</v>
      </c>
      <c r="B97" s="112" t="s">
        <v>170</v>
      </c>
      <c r="C97" s="87">
        <v>0</v>
      </c>
      <c r="D97" s="91">
        <v>0</v>
      </c>
      <c r="E97" s="91">
        <f t="shared" si="12"/>
        <v>0</v>
      </c>
      <c r="F97" s="87"/>
      <c r="G97" s="87"/>
      <c r="H97" s="87">
        <f t="shared" si="13"/>
        <v>0</v>
      </c>
      <c r="I97" s="87"/>
      <c r="J97" s="88"/>
      <c r="K97" s="92">
        <f t="shared" si="14"/>
        <v>0</v>
      </c>
    </row>
    <row r="98" spans="1:11" ht="98.25" customHeight="1" hidden="1">
      <c r="A98" s="1" t="s">
        <v>253</v>
      </c>
      <c r="B98" s="112" t="s">
        <v>171</v>
      </c>
      <c r="C98" s="87">
        <v>0</v>
      </c>
      <c r="D98" s="91">
        <v>0</v>
      </c>
      <c r="E98" s="91">
        <f t="shared" si="12"/>
        <v>0</v>
      </c>
      <c r="F98" s="87"/>
      <c r="G98" s="87"/>
      <c r="H98" s="87">
        <f t="shared" si="13"/>
        <v>0</v>
      </c>
      <c r="I98" s="87"/>
      <c r="J98" s="88"/>
      <c r="K98" s="92">
        <f t="shared" si="14"/>
        <v>0</v>
      </c>
    </row>
    <row r="99" spans="1:11" ht="97.5" customHeight="1" hidden="1">
      <c r="A99" s="1" t="s">
        <v>255</v>
      </c>
      <c r="B99" s="112" t="s">
        <v>172</v>
      </c>
      <c r="C99" s="87">
        <v>0</v>
      </c>
      <c r="D99" s="91">
        <v>0</v>
      </c>
      <c r="E99" s="91">
        <f t="shared" si="12"/>
        <v>0</v>
      </c>
      <c r="F99" s="87"/>
      <c r="G99" s="87"/>
      <c r="H99" s="87">
        <f t="shared" si="13"/>
        <v>0</v>
      </c>
      <c r="I99" s="87"/>
      <c r="J99" s="88"/>
      <c r="K99" s="92">
        <f t="shared" si="14"/>
        <v>0</v>
      </c>
    </row>
    <row r="100" spans="1:11" ht="109.5" customHeight="1" hidden="1">
      <c r="A100" s="1" t="s">
        <v>256</v>
      </c>
      <c r="B100" s="102" t="s">
        <v>231</v>
      </c>
      <c r="C100" s="92">
        <v>0</v>
      </c>
      <c r="D100" s="91">
        <v>0</v>
      </c>
      <c r="E100" s="91">
        <f t="shared" si="12"/>
        <v>0</v>
      </c>
      <c r="F100" s="92"/>
      <c r="G100" s="92"/>
      <c r="H100" s="87">
        <f t="shared" si="13"/>
        <v>0</v>
      </c>
      <c r="I100" s="92"/>
      <c r="J100" s="88"/>
      <c r="K100" s="92">
        <f t="shared" si="14"/>
        <v>0</v>
      </c>
    </row>
    <row r="101" spans="1:11" ht="81" customHeight="1" hidden="1">
      <c r="A101" s="1" t="s">
        <v>98</v>
      </c>
      <c r="B101" s="106" t="s">
        <v>119</v>
      </c>
      <c r="C101" s="92">
        <v>0</v>
      </c>
      <c r="D101" s="91">
        <v>0</v>
      </c>
      <c r="E101" s="91">
        <f t="shared" si="12"/>
        <v>0</v>
      </c>
      <c r="F101" s="92"/>
      <c r="G101" s="92"/>
      <c r="H101" s="87">
        <f t="shared" si="13"/>
        <v>0</v>
      </c>
      <c r="I101" s="92"/>
      <c r="J101" s="88"/>
      <c r="K101" s="92">
        <f t="shared" si="14"/>
        <v>0</v>
      </c>
    </row>
    <row r="102" spans="1:11" ht="57.75" customHeight="1" hidden="1">
      <c r="A102" s="1" t="s">
        <v>93</v>
      </c>
      <c r="B102" s="113" t="s">
        <v>118</v>
      </c>
      <c r="C102" s="92">
        <v>0</v>
      </c>
      <c r="D102" s="91">
        <v>0</v>
      </c>
      <c r="E102" s="91">
        <f t="shared" si="12"/>
        <v>0</v>
      </c>
      <c r="F102" s="92"/>
      <c r="G102" s="92"/>
      <c r="H102" s="87">
        <f t="shared" si="13"/>
        <v>0</v>
      </c>
      <c r="I102" s="92"/>
      <c r="J102" s="88"/>
      <c r="K102" s="92">
        <f t="shared" si="14"/>
        <v>0</v>
      </c>
    </row>
    <row r="103" spans="1:11" s="14" customFormat="1" ht="15" customHeight="1" hidden="1">
      <c r="A103" s="22" t="s">
        <v>99</v>
      </c>
      <c r="B103" s="114" t="s">
        <v>89</v>
      </c>
      <c r="C103" s="92">
        <v>0</v>
      </c>
      <c r="D103" s="91">
        <v>0</v>
      </c>
      <c r="E103" s="91">
        <v>0</v>
      </c>
      <c r="F103" s="92"/>
      <c r="G103" s="92"/>
      <c r="H103" s="87">
        <f t="shared" si="13"/>
        <v>0</v>
      </c>
      <c r="I103" s="92"/>
      <c r="J103" s="86"/>
      <c r="K103" s="92">
        <f t="shared" si="14"/>
        <v>0</v>
      </c>
    </row>
    <row r="104" spans="1:11" ht="18" customHeight="1" hidden="1">
      <c r="A104" s="1" t="s">
        <v>100</v>
      </c>
      <c r="B104" s="115" t="s">
        <v>89</v>
      </c>
      <c r="C104" s="92">
        <v>0</v>
      </c>
      <c r="D104" s="91"/>
      <c r="E104" s="91">
        <v>0</v>
      </c>
      <c r="F104" s="92"/>
      <c r="G104" s="92"/>
      <c r="H104" s="92">
        <v>0</v>
      </c>
      <c r="I104" s="92"/>
      <c r="J104" s="88"/>
      <c r="K104" s="92">
        <v>0</v>
      </c>
    </row>
    <row r="105" spans="1:11" ht="24" customHeight="1" hidden="1">
      <c r="A105" s="1" t="s">
        <v>101</v>
      </c>
      <c r="B105" s="115" t="s">
        <v>89</v>
      </c>
      <c r="C105" s="92">
        <v>0</v>
      </c>
      <c r="D105" s="91">
        <v>0</v>
      </c>
      <c r="E105" s="91">
        <f>C105+D105</f>
        <v>0</v>
      </c>
      <c r="F105" s="92"/>
      <c r="G105" s="92"/>
      <c r="H105" s="87">
        <f>F105+G105</f>
        <v>0</v>
      </c>
      <c r="I105" s="92"/>
      <c r="J105" s="88"/>
      <c r="K105" s="92">
        <f>I105+J105</f>
        <v>0</v>
      </c>
    </row>
    <row r="106" spans="1:11" ht="35.25" customHeight="1">
      <c r="A106" s="1" t="s">
        <v>373</v>
      </c>
      <c r="B106" s="115" t="s">
        <v>374</v>
      </c>
      <c r="C106" s="92">
        <v>0</v>
      </c>
      <c r="D106" s="91"/>
      <c r="E106" s="91">
        <f>C106+D106</f>
        <v>0</v>
      </c>
      <c r="F106" s="92"/>
      <c r="G106" s="92"/>
      <c r="H106" s="87"/>
      <c r="I106" s="92"/>
      <c r="J106" s="88"/>
      <c r="K106" s="92"/>
    </row>
    <row r="107" spans="1:11" ht="25.5" customHeight="1">
      <c r="A107" s="2" t="s">
        <v>43</v>
      </c>
      <c r="B107" s="15" t="s">
        <v>44</v>
      </c>
      <c r="C107" s="93">
        <f>C108+C152</f>
        <v>217703607.36999997</v>
      </c>
      <c r="D107" s="93">
        <f>D108+D152</f>
        <v>-3823857.81</v>
      </c>
      <c r="E107" s="93">
        <f>E108+E152</f>
        <v>213879749.55999997</v>
      </c>
      <c r="F107" s="93">
        <f>F108</f>
        <v>147538208.2</v>
      </c>
      <c r="G107" s="93">
        <f>G108+G152</f>
        <v>100000</v>
      </c>
      <c r="H107" s="93">
        <f>H108</f>
        <v>147638208.2</v>
      </c>
      <c r="I107" s="93">
        <f>I108</f>
        <v>208815543.95999998</v>
      </c>
      <c r="J107" s="93">
        <f>J108+J152</f>
        <v>0</v>
      </c>
      <c r="K107" s="93">
        <f>K108</f>
        <v>208815543.95999998</v>
      </c>
    </row>
    <row r="108" spans="1:11" ht="39.75" customHeight="1">
      <c r="A108" s="2" t="s">
        <v>45</v>
      </c>
      <c r="B108" s="101" t="s">
        <v>46</v>
      </c>
      <c r="C108" s="87">
        <f>C109+C112+C136+C145</f>
        <v>217703555.7</v>
      </c>
      <c r="D108" s="87">
        <f>D109+D112+D136+D145</f>
        <v>-3823857.81</v>
      </c>
      <c r="E108" s="87">
        <f>E109+E112+E136+E145</f>
        <v>213879697.89</v>
      </c>
      <c r="F108" s="87">
        <f>F110+F112+F136+F145</f>
        <v>147538208.2</v>
      </c>
      <c r="G108" s="87">
        <f>G112+G136+G145+G109</f>
        <v>100000</v>
      </c>
      <c r="H108" s="87">
        <f>H110+H112+H136+H145</f>
        <v>147638208.2</v>
      </c>
      <c r="I108" s="87">
        <f>I109+I112+I136+I145</f>
        <v>208815543.95999998</v>
      </c>
      <c r="J108" s="87">
        <f>J112+J136+J145+J109</f>
        <v>0</v>
      </c>
      <c r="K108" s="87">
        <f>K110+K112+K136+K145</f>
        <v>208815543.95999998</v>
      </c>
    </row>
    <row r="109" spans="1:11" ht="34.5" customHeight="1">
      <c r="A109" s="116" t="s">
        <v>274</v>
      </c>
      <c r="B109" s="117" t="s">
        <v>132</v>
      </c>
      <c r="C109" s="85">
        <f aca="true" t="shared" si="15" ref="C109:K109">C110+C111</f>
        <v>75659230</v>
      </c>
      <c r="D109" s="85">
        <f t="shared" si="15"/>
        <v>0</v>
      </c>
      <c r="E109" s="85">
        <f t="shared" si="15"/>
        <v>75659230</v>
      </c>
      <c r="F109" s="85">
        <f t="shared" si="15"/>
        <v>51102900</v>
      </c>
      <c r="G109" s="85">
        <f t="shared" si="15"/>
        <v>0</v>
      </c>
      <c r="H109" s="85">
        <f t="shared" si="15"/>
        <v>51102900</v>
      </c>
      <c r="I109" s="85">
        <f t="shared" si="15"/>
        <v>52626800</v>
      </c>
      <c r="J109" s="85">
        <f t="shared" si="15"/>
        <v>0</v>
      </c>
      <c r="K109" s="85">
        <f t="shared" si="15"/>
        <v>52626800</v>
      </c>
    </row>
    <row r="110" spans="1:11" ht="38.25" customHeight="1">
      <c r="A110" s="1" t="s">
        <v>136</v>
      </c>
      <c r="B110" s="103" t="s">
        <v>47</v>
      </c>
      <c r="C110" s="87">
        <v>66431600</v>
      </c>
      <c r="D110" s="87">
        <v>0</v>
      </c>
      <c r="E110" s="87">
        <f>C110+D110</f>
        <v>66431600</v>
      </c>
      <c r="F110" s="87">
        <v>51102900</v>
      </c>
      <c r="G110" s="87">
        <v>0</v>
      </c>
      <c r="H110" s="87">
        <f>F110+G110</f>
        <v>51102900</v>
      </c>
      <c r="I110" s="87">
        <v>52626800</v>
      </c>
      <c r="J110" s="88">
        <v>0</v>
      </c>
      <c r="K110" s="87">
        <f>I110+J110</f>
        <v>52626800</v>
      </c>
    </row>
    <row r="111" spans="1:11" ht="37.5" customHeight="1">
      <c r="A111" s="1" t="s">
        <v>173</v>
      </c>
      <c r="B111" s="103" t="s">
        <v>174</v>
      </c>
      <c r="C111" s="87">
        <v>9227630</v>
      </c>
      <c r="D111" s="87">
        <v>0</v>
      </c>
      <c r="E111" s="87">
        <f>C111+D111</f>
        <v>9227630</v>
      </c>
      <c r="F111" s="87">
        <v>0</v>
      </c>
      <c r="G111" s="87">
        <v>0</v>
      </c>
      <c r="H111" s="87">
        <v>0</v>
      </c>
      <c r="I111" s="87">
        <v>0</v>
      </c>
      <c r="J111" s="88">
        <v>0</v>
      </c>
      <c r="K111" s="87">
        <v>0</v>
      </c>
    </row>
    <row r="112" spans="1:11" ht="42.75" customHeight="1">
      <c r="A112" s="2" t="s">
        <v>137</v>
      </c>
      <c r="B112" s="118" t="s">
        <v>74</v>
      </c>
      <c r="C112" s="85">
        <f>C113+C115+C117+C120+C124+C128+C130+C132+C134</f>
        <v>57049495.510000005</v>
      </c>
      <c r="D112" s="85">
        <f>D113+D115+D117+D120+D122+D124+D126+D128+D130+D132+D134</f>
        <v>-4163633.81</v>
      </c>
      <c r="E112" s="85">
        <f>E113+E115+E120+E122+E124+E126+E128+E130+E132+E134</f>
        <v>52885861.69999999</v>
      </c>
      <c r="F112" s="85">
        <f aca="true" t="shared" si="16" ref="F112:K112">F113+F115+F117+F120+F122+F124+F126+F128+F130+F132+F134</f>
        <v>8356471.73</v>
      </c>
      <c r="G112" s="85">
        <f t="shared" si="16"/>
        <v>100000</v>
      </c>
      <c r="H112" s="85">
        <f t="shared" si="16"/>
        <v>8456471.73</v>
      </c>
      <c r="I112" s="85">
        <f t="shared" si="16"/>
        <v>68072671.49</v>
      </c>
      <c r="J112" s="85">
        <f t="shared" si="16"/>
        <v>0</v>
      </c>
      <c r="K112" s="85">
        <f t="shared" si="16"/>
        <v>68072671.49</v>
      </c>
    </row>
    <row r="113" spans="1:11" s="14" customFormat="1" ht="42.75" customHeight="1">
      <c r="A113" s="2" t="s">
        <v>375</v>
      </c>
      <c r="B113" s="118" t="s">
        <v>376</v>
      </c>
      <c r="C113" s="85">
        <f aca="true" t="shared" si="17" ref="C113:H113">C114</f>
        <v>0</v>
      </c>
      <c r="D113" s="85">
        <f t="shared" si="17"/>
        <v>1761662.45</v>
      </c>
      <c r="E113" s="85">
        <f t="shared" si="17"/>
        <v>1761662.45</v>
      </c>
      <c r="F113" s="85">
        <f t="shared" si="17"/>
        <v>0</v>
      </c>
      <c r="G113" s="85">
        <f t="shared" si="17"/>
        <v>100000</v>
      </c>
      <c r="H113" s="85">
        <f t="shared" si="17"/>
        <v>100000</v>
      </c>
      <c r="I113" s="85"/>
      <c r="J113" s="85"/>
      <c r="K113" s="85"/>
    </row>
    <row r="114" spans="1:11" ht="42.75" customHeight="1">
      <c r="A114" s="1" t="s">
        <v>377</v>
      </c>
      <c r="B114" s="103" t="s">
        <v>378</v>
      </c>
      <c r="C114" s="85">
        <v>0</v>
      </c>
      <c r="D114" s="87">
        <v>1761662.45</v>
      </c>
      <c r="E114" s="87">
        <f>C114+D114</f>
        <v>1761662.45</v>
      </c>
      <c r="F114" s="87">
        <v>0</v>
      </c>
      <c r="G114" s="87">
        <v>100000</v>
      </c>
      <c r="H114" s="87">
        <f>G114+F114</f>
        <v>100000</v>
      </c>
      <c r="I114" s="85"/>
      <c r="J114" s="85"/>
      <c r="K114" s="85"/>
    </row>
    <row r="115" spans="1:11" ht="94.5" customHeight="1">
      <c r="A115" s="2" t="s">
        <v>356</v>
      </c>
      <c r="B115" s="119" t="s">
        <v>354</v>
      </c>
      <c r="C115" s="85">
        <v>6006371.13</v>
      </c>
      <c r="D115" s="85">
        <v>0</v>
      </c>
      <c r="E115" s="85">
        <f>C115+D115</f>
        <v>6006371.13</v>
      </c>
      <c r="F115" s="85">
        <f>F116</f>
        <v>5771594.4</v>
      </c>
      <c r="G115" s="85">
        <f>G116</f>
        <v>0</v>
      </c>
      <c r="H115" s="85">
        <f>H116</f>
        <v>5771594.4</v>
      </c>
      <c r="I115" s="86">
        <v>6123759.49</v>
      </c>
      <c r="J115" s="86">
        <v>0</v>
      </c>
      <c r="K115" s="86">
        <f>I115+J115</f>
        <v>6123759.49</v>
      </c>
    </row>
    <row r="116" spans="1:11" ht="95.25" customHeight="1">
      <c r="A116" s="1" t="s">
        <v>355</v>
      </c>
      <c r="B116" s="104" t="s">
        <v>353</v>
      </c>
      <c r="C116" s="87">
        <v>6006371.13</v>
      </c>
      <c r="D116" s="87">
        <v>0</v>
      </c>
      <c r="E116" s="87">
        <f>C116+D116</f>
        <v>6006371.13</v>
      </c>
      <c r="F116" s="87">
        <v>5771594.4</v>
      </c>
      <c r="G116" s="87">
        <v>0</v>
      </c>
      <c r="H116" s="87">
        <f>G116+F116</f>
        <v>5771594.4</v>
      </c>
      <c r="I116" s="88">
        <v>6123759.49</v>
      </c>
      <c r="J116" s="88">
        <v>0</v>
      </c>
      <c r="K116" s="88">
        <f>I116+J116</f>
        <v>6123759.49</v>
      </c>
    </row>
    <row r="117" spans="1:11" s="14" customFormat="1" ht="133.5" customHeight="1">
      <c r="A117" s="2" t="s">
        <v>357</v>
      </c>
      <c r="B117" s="119" t="s">
        <v>248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f>I118+I119</f>
        <v>61618582</v>
      </c>
      <c r="J117" s="85">
        <f>J118+J119</f>
        <v>0</v>
      </c>
      <c r="K117" s="85">
        <f>K118+K119</f>
        <v>61618582</v>
      </c>
    </row>
    <row r="118" spans="1:11" ht="112.5" customHeight="1">
      <c r="A118" s="1" t="s">
        <v>273</v>
      </c>
      <c r="B118" s="102" t="s">
        <v>247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61002395</v>
      </c>
      <c r="J118" s="88">
        <v>0</v>
      </c>
      <c r="K118" s="87">
        <f>I118+J118</f>
        <v>61002395</v>
      </c>
    </row>
    <row r="119" spans="1:11" ht="100.5" customHeight="1">
      <c r="A119" s="1" t="s">
        <v>271</v>
      </c>
      <c r="B119" s="102" t="s">
        <v>249</v>
      </c>
      <c r="C119" s="85">
        <v>0</v>
      </c>
      <c r="D119" s="85">
        <v>0</v>
      </c>
      <c r="E119" s="85">
        <v>0</v>
      </c>
      <c r="F119" s="85">
        <v>0</v>
      </c>
      <c r="G119" s="85">
        <v>0</v>
      </c>
      <c r="H119" s="85">
        <v>0</v>
      </c>
      <c r="I119" s="85">
        <v>616187</v>
      </c>
      <c r="J119" s="88"/>
      <c r="K119" s="87">
        <f>I119+J119</f>
        <v>616187</v>
      </c>
    </row>
    <row r="120" spans="1:11" s="14" customFormat="1" ht="58.5" customHeight="1">
      <c r="A120" s="2" t="s">
        <v>272</v>
      </c>
      <c r="B120" s="118" t="s">
        <v>243</v>
      </c>
      <c r="C120" s="85">
        <v>1117058.69</v>
      </c>
      <c r="D120" s="85">
        <v>0</v>
      </c>
      <c r="E120" s="85">
        <f>C120+D120</f>
        <v>1117058.69</v>
      </c>
      <c r="F120" s="85">
        <v>0</v>
      </c>
      <c r="G120" s="85">
        <v>0</v>
      </c>
      <c r="H120" s="85">
        <v>0</v>
      </c>
      <c r="I120" s="85">
        <v>0</v>
      </c>
      <c r="J120" s="86">
        <v>0</v>
      </c>
      <c r="K120" s="85">
        <v>0</v>
      </c>
    </row>
    <row r="121" spans="1:11" ht="63.75" customHeight="1">
      <c r="A121" s="1" t="s">
        <v>250</v>
      </c>
      <c r="B121" s="103" t="s">
        <v>242</v>
      </c>
      <c r="C121" s="87">
        <v>1117058.69</v>
      </c>
      <c r="D121" s="87">
        <v>0</v>
      </c>
      <c r="E121" s="87">
        <f>C121+D121</f>
        <v>1117058.69</v>
      </c>
      <c r="F121" s="85">
        <v>0</v>
      </c>
      <c r="G121" s="85">
        <v>0</v>
      </c>
      <c r="H121" s="85">
        <v>0</v>
      </c>
      <c r="I121" s="85">
        <v>0</v>
      </c>
      <c r="J121" s="88">
        <v>0</v>
      </c>
      <c r="K121" s="85">
        <v>0</v>
      </c>
    </row>
    <row r="122" spans="1:11" s="14" customFormat="1" ht="42" customHeight="1">
      <c r="A122" s="1" t="s">
        <v>379</v>
      </c>
      <c r="B122" s="118" t="s">
        <v>380</v>
      </c>
      <c r="C122" s="85">
        <f>C123</f>
        <v>0</v>
      </c>
      <c r="D122" s="85">
        <f>D123</f>
        <v>1508145.64</v>
      </c>
      <c r="E122" s="85">
        <f>E123</f>
        <v>1508145.64</v>
      </c>
      <c r="F122" s="85"/>
      <c r="G122" s="85"/>
      <c r="H122" s="85"/>
      <c r="I122" s="85"/>
      <c r="J122" s="86"/>
      <c r="K122" s="85"/>
    </row>
    <row r="123" spans="1:11" ht="75" customHeight="1">
      <c r="A123" s="1" t="s">
        <v>381</v>
      </c>
      <c r="B123" s="103" t="s">
        <v>382</v>
      </c>
      <c r="C123" s="87">
        <v>0</v>
      </c>
      <c r="D123" s="87">
        <v>1508145.64</v>
      </c>
      <c r="E123" s="87">
        <f>D123+C123</f>
        <v>1508145.64</v>
      </c>
      <c r="F123" s="85"/>
      <c r="G123" s="85"/>
      <c r="H123" s="85"/>
      <c r="I123" s="85"/>
      <c r="J123" s="88"/>
      <c r="K123" s="85"/>
    </row>
    <row r="124" spans="1:11" s="14" customFormat="1" ht="40.5" customHeight="1">
      <c r="A124" s="2" t="s">
        <v>358</v>
      </c>
      <c r="B124" s="118" t="s">
        <v>361</v>
      </c>
      <c r="C124" s="85">
        <f>C125</f>
        <v>5500000</v>
      </c>
      <c r="D124" s="85">
        <f>D125</f>
        <v>-837893</v>
      </c>
      <c r="E124" s="85">
        <f>E125</f>
        <v>4662107</v>
      </c>
      <c r="F124" s="85">
        <v>0</v>
      </c>
      <c r="G124" s="85">
        <v>0</v>
      </c>
      <c r="H124" s="85">
        <v>0</v>
      </c>
      <c r="I124" s="85">
        <v>0</v>
      </c>
      <c r="J124" s="86">
        <v>0</v>
      </c>
      <c r="K124" s="85">
        <v>0</v>
      </c>
    </row>
    <row r="125" spans="1:11" ht="78.75" customHeight="1">
      <c r="A125" s="1" t="s">
        <v>359</v>
      </c>
      <c r="B125" s="103" t="s">
        <v>360</v>
      </c>
      <c r="C125" s="87">
        <v>5500000</v>
      </c>
      <c r="D125" s="87">
        <v>-837893</v>
      </c>
      <c r="E125" s="87">
        <f>D125+C125</f>
        <v>4662107</v>
      </c>
      <c r="F125" s="85">
        <v>0</v>
      </c>
      <c r="G125" s="85">
        <v>0</v>
      </c>
      <c r="H125" s="85">
        <v>0</v>
      </c>
      <c r="I125" s="85">
        <v>0</v>
      </c>
      <c r="J125" s="88">
        <v>0</v>
      </c>
      <c r="K125" s="85">
        <v>0</v>
      </c>
    </row>
    <row r="126" spans="1:11" s="14" customFormat="1" ht="60" customHeight="1">
      <c r="A126" s="2" t="s">
        <v>347</v>
      </c>
      <c r="B126" s="118" t="s">
        <v>277</v>
      </c>
      <c r="C126" s="85">
        <v>0</v>
      </c>
      <c r="D126" s="85">
        <v>0</v>
      </c>
      <c r="E126" s="85">
        <v>0</v>
      </c>
      <c r="F126" s="85">
        <f>F127</f>
        <v>2254547.33</v>
      </c>
      <c r="G126" s="85">
        <f>G127</f>
        <v>0</v>
      </c>
      <c r="H126" s="85">
        <f>H127</f>
        <v>2254547.33</v>
      </c>
      <c r="I126" s="85">
        <v>0</v>
      </c>
      <c r="J126" s="86">
        <v>0</v>
      </c>
      <c r="K126" s="85">
        <v>0</v>
      </c>
    </row>
    <row r="127" spans="1:11" ht="60.75" customHeight="1">
      <c r="A127" s="1" t="s">
        <v>279</v>
      </c>
      <c r="B127" s="103" t="s">
        <v>276</v>
      </c>
      <c r="C127" s="85">
        <v>0</v>
      </c>
      <c r="D127" s="87">
        <v>0</v>
      </c>
      <c r="E127" s="87">
        <v>0</v>
      </c>
      <c r="F127" s="87">
        <v>2254547.33</v>
      </c>
      <c r="G127" s="87">
        <v>0</v>
      </c>
      <c r="H127" s="87">
        <f>F127+G127</f>
        <v>2254547.33</v>
      </c>
      <c r="I127" s="85"/>
      <c r="J127" s="88">
        <v>0</v>
      </c>
      <c r="K127" s="85">
        <v>0</v>
      </c>
    </row>
    <row r="128" spans="1:11" s="14" customFormat="1" ht="42.75" customHeight="1">
      <c r="A128" s="2" t="s">
        <v>348</v>
      </c>
      <c r="B128" s="118" t="s">
        <v>346</v>
      </c>
      <c r="C128" s="85">
        <f>C129</f>
        <v>7867291.24</v>
      </c>
      <c r="D128" s="85">
        <f>D129</f>
        <v>50891.12</v>
      </c>
      <c r="E128" s="85">
        <f>C128+D128</f>
        <v>7918182.36</v>
      </c>
      <c r="F128" s="85">
        <v>0</v>
      </c>
      <c r="G128" s="85">
        <v>0</v>
      </c>
      <c r="H128" s="85">
        <v>0</v>
      </c>
      <c r="I128" s="85">
        <v>0</v>
      </c>
      <c r="J128" s="86">
        <v>0</v>
      </c>
      <c r="K128" s="85">
        <v>0</v>
      </c>
    </row>
    <row r="129" spans="1:11" ht="43.5" customHeight="1">
      <c r="A129" s="1" t="s">
        <v>344</v>
      </c>
      <c r="B129" s="103" t="s">
        <v>345</v>
      </c>
      <c r="C129" s="87">
        <v>7867291.24</v>
      </c>
      <c r="D129" s="87">
        <v>50891.12</v>
      </c>
      <c r="E129" s="87">
        <f>C129+D129</f>
        <v>7918182.36</v>
      </c>
      <c r="F129" s="87"/>
      <c r="G129" s="87">
        <v>0</v>
      </c>
      <c r="H129" s="87">
        <v>0</v>
      </c>
      <c r="I129" s="85">
        <v>0</v>
      </c>
      <c r="J129" s="88">
        <v>0</v>
      </c>
      <c r="K129" s="85">
        <v>0</v>
      </c>
    </row>
    <row r="130" spans="1:11" s="14" customFormat="1" ht="27" customHeight="1">
      <c r="A130" s="2" t="s">
        <v>278</v>
      </c>
      <c r="B130" s="118" t="s">
        <v>280</v>
      </c>
      <c r="C130" s="85">
        <f>C131</f>
        <v>4507574.45</v>
      </c>
      <c r="D130" s="85">
        <f>D131</f>
        <v>0</v>
      </c>
      <c r="E130" s="85">
        <f>E131</f>
        <v>4507574.45</v>
      </c>
      <c r="F130" s="85">
        <v>0</v>
      </c>
      <c r="G130" s="85">
        <v>0</v>
      </c>
      <c r="H130" s="85">
        <v>0</v>
      </c>
      <c r="I130" s="85">
        <v>0</v>
      </c>
      <c r="J130" s="86">
        <v>0</v>
      </c>
      <c r="K130" s="85">
        <v>0</v>
      </c>
    </row>
    <row r="131" spans="1:11" ht="42.75" customHeight="1">
      <c r="A131" s="1" t="s">
        <v>148</v>
      </c>
      <c r="B131" s="103" t="s">
        <v>108</v>
      </c>
      <c r="C131" s="87">
        <v>4507574.45</v>
      </c>
      <c r="D131" s="87">
        <v>0</v>
      </c>
      <c r="E131" s="87">
        <f>C131+D131</f>
        <v>4507574.45</v>
      </c>
      <c r="F131" s="85">
        <v>0</v>
      </c>
      <c r="G131" s="85">
        <v>0</v>
      </c>
      <c r="H131" s="85">
        <v>0</v>
      </c>
      <c r="I131" s="85">
        <v>0</v>
      </c>
      <c r="J131" s="88">
        <v>0</v>
      </c>
      <c r="K131" s="85">
        <v>0</v>
      </c>
    </row>
    <row r="132" spans="1:11" s="14" customFormat="1" ht="60" customHeight="1">
      <c r="A132" s="2" t="s">
        <v>287</v>
      </c>
      <c r="B132" s="118" t="s">
        <v>286</v>
      </c>
      <c r="C132" s="85">
        <f>C133</f>
        <v>19545054.83</v>
      </c>
      <c r="D132" s="85">
        <f>D133</f>
        <v>-6016248.37</v>
      </c>
      <c r="E132" s="85">
        <f>E133</f>
        <v>13528806.459999997</v>
      </c>
      <c r="F132" s="85">
        <v>0</v>
      </c>
      <c r="G132" s="85">
        <v>0</v>
      </c>
      <c r="H132" s="85">
        <v>0</v>
      </c>
      <c r="I132" s="85">
        <v>0</v>
      </c>
      <c r="J132" s="86">
        <v>0</v>
      </c>
      <c r="K132" s="85">
        <v>0</v>
      </c>
    </row>
    <row r="133" spans="1:11" ht="72.75" customHeight="1">
      <c r="A133" s="1" t="s">
        <v>285</v>
      </c>
      <c r="B133" s="103" t="s">
        <v>284</v>
      </c>
      <c r="C133" s="87">
        <v>19545054.83</v>
      </c>
      <c r="D133" s="87">
        <v>-6016248.37</v>
      </c>
      <c r="E133" s="87">
        <f>C133+D133</f>
        <v>13528806.459999997</v>
      </c>
      <c r="F133" s="85">
        <v>0</v>
      </c>
      <c r="G133" s="85">
        <v>0</v>
      </c>
      <c r="H133" s="85">
        <v>0</v>
      </c>
      <c r="I133" s="85">
        <v>0</v>
      </c>
      <c r="J133" s="88">
        <v>0</v>
      </c>
      <c r="K133" s="85">
        <v>0</v>
      </c>
    </row>
    <row r="134" spans="1:11" s="14" customFormat="1" ht="22.5" customHeight="1">
      <c r="A134" s="2" t="s">
        <v>275</v>
      </c>
      <c r="B134" s="118" t="s">
        <v>233</v>
      </c>
      <c r="C134" s="85">
        <f>C135</f>
        <v>12506145.17</v>
      </c>
      <c r="D134" s="85">
        <f>D135</f>
        <v>-630191.65</v>
      </c>
      <c r="E134" s="85">
        <f>C134+D134</f>
        <v>11875953.52</v>
      </c>
      <c r="F134" s="85">
        <f>F135</f>
        <v>330330</v>
      </c>
      <c r="G134" s="85">
        <f>G135</f>
        <v>0</v>
      </c>
      <c r="H134" s="85">
        <f>H135</f>
        <v>330330</v>
      </c>
      <c r="I134" s="85">
        <v>330330</v>
      </c>
      <c r="J134" s="86">
        <f>J135</f>
        <v>0</v>
      </c>
      <c r="K134" s="85">
        <v>330330</v>
      </c>
    </row>
    <row r="135" spans="1:11" ht="33" customHeight="1">
      <c r="A135" s="1" t="s">
        <v>138</v>
      </c>
      <c r="B135" s="103" t="s">
        <v>73</v>
      </c>
      <c r="C135" s="87">
        <v>12506145.17</v>
      </c>
      <c r="D135" s="87">
        <v>-630191.65</v>
      </c>
      <c r="E135" s="87">
        <f>C135+D135</f>
        <v>11875953.52</v>
      </c>
      <c r="F135" s="87">
        <v>330330</v>
      </c>
      <c r="G135" s="87">
        <v>0</v>
      </c>
      <c r="H135" s="87">
        <f>F135+G135</f>
        <v>330330</v>
      </c>
      <c r="I135" s="87">
        <v>330330</v>
      </c>
      <c r="J135" s="88">
        <v>0</v>
      </c>
      <c r="K135" s="87">
        <f>I135+J135</f>
        <v>330330</v>
      </c>
    </row>
    <row r="136" spans="1:11" ht="39" customHeight="1">
      <c r="A136" s="2" t="s">
        <v>139</v>
      </c>
      <c r="B136" s="120" t="s">
        <v>120</v>
      </c>
      <c r="C136" s="85">
        <f aca="true" t="shared" si="18" ref="C136:K136">C137+C139+C141+C143</f>
        <v>58679239.44</v>
      </c>
      <c r="D136" s="85">
        <f t="shared" si="18"/>
        <v>242633</v>
      </c>
      <c r="E136" s="85">
        <f t="shared" si="18"/>
        <v>58921872.44</v>
      </c>
      <c r="F136" s="85">
        <f t="shared" si="18"/>
        <v>60353975.47</v>
      </c>
      <c r="G136" s="85">
        <f t="shared" si="18"/>
        <v>0</v>
      </c>
      <c r="H136" s="85">
        <f t="shared" si="18"/>
        <v>60353975.47</v>
      </c>
      <c r="I136" s="85">
        <f t="shared" si="18"/>
        <v>60393211.47</v>
      </c>
      <c r="J136" s="85">
        <f t="shared" si="18"/>
        <v>0</v>
      </c>
      <c r="K136" s="85">
        <f t="shared" si="18"/>
        <v>60393211.47</v>
      </c>
    </row>
    <row r="137" spans="1:11" s="14" customFormat="1" ht="41.25" customHeight="1">
      <c r="A137" s="2" t="s">
        <v>270</v>
      </c>
      <c r="B137" s="121" t="s">
        <v>234</v>
      </c>
      <c r="C137" s="85">
        <f aca="true" t="shared" si="19" ref="C137:J137">C138</f>
        <v>1779492.19</v>
      </c>
      <c r="D137" s="85">
        <f t="shared" si="19"/>
        <v>-25410</v>
      </c>
      <c r="E137" s="85">
        <f t="shared" si="19"/>
        <v>1754082.19</v>
      </c>
      <c r="F137" s="85">
        <f t="shared" si="19"/>
        <v>1663596.47</v>
      </c>
      <c r="G137" s="85">
        <f t="shared" si="19"/>
        <v>0</v>
      </c>
      <c r="H137" s="85">
        <f t="shared" si="19"/>
        <v>1663596.47</v>
      </c>
      <c r="I137" s="85">
        <f t="shared" si="19"/>
        <v>1663596.47</v>
      </c>
      <c r="J137" s="86">
        <f t="shared" si="19"/>
        <v>0</v>
      </c>
      <c r="K137" s="85">
        <f>I137+J137</f>
        <v>1663596.47</v>
      </c>
    </row>
    <row r="138" spans="1:11" ht="41.25" customHeight="1">
      <c r="A138" s="1" t="s">
        <v>140</v>
      </c>
      <c r="B138" s="103" t="s">
        <v>48</v>
      </c>
      <c r="C138" s="87">
        <v>1779492.19</v>
      </c>
      <c r="D138" s="87">
        <v>-25410</v>
      </c>
      <c r="E138" s="87">
        <f>C138+D138</f>
        <v>1754082.19</v>
      </c>
      <c r="F138" s="87">
        <v>1663596.47</v>
      </c>
      <c r="G138" s="87"/>
      <c r="H138" s="87">
        <f>F138+G138</f>
        <v>1663596.47</v>
      </c>
      <c r="I138" s="87">
        <v>1663596.47</v>
      </c>
      <c r="J138" s="88"/>
      <c r="K138" s="87">
        <f>I138+J138</f>
        <v>1663596.47</v>
      </c>
    </row>
    <row r="139" spans="1:11" s="14" customFormat="1" ht="41.25" customHeight="1">
      <c r="A139" s="2" t="s">
        <v>269</v>
      </c>
      <c r="B139" s="118" t="s">
        <v>235</v>
      </c>
      <c r="C139" s="85">
        <f>C140</f>
        <v>1073457</v>
      </c>
      <c r="D139" s="85">
        <f>D140</f>
        <v>268043</v>
      </c>
      <c r="E139" s="85">
        <f>E140</f>
        <v>1341500</v>
      </c>
      <c r="F139" s="85">
        <v>2146914</v>
      </c>
      <c r="G139" s="85">
        <v>0</v>
      </c>
      <c r="H139" s="85">
        <v>2146914</v>
      </c>
      <c r="I139" s="85">
        <v>2146914</v>
      </c>
      <c r="J139" s="85">
        <f>J140</f>
        <v>0</v>
      </c>
      <c r="K139" s="85">
        <f>I139+J139</f>
        <v>2146914</v>
      </c>
    </row>
    <row r="140" spans="1:11" ht="58.5" customHeight="1">
      <c r="A140" s="1" t="s">
        <v>141</v>
      </c>
      <c r="B140" s="122" t="s">
        <v>121</v>
      </c>
      <c r="C140" s="87">
        <v>1073457</v>
      </c>
      <c r="D140" s="87">
        <v>268043</v>
      </c>
      <c r="E140" s="87">
        <f>C140+D140</f>
        <v>1341500</v>
      </c>
      <c r="F140" s="87">
        <v>2146914</v>
      </c>
      <c r="G140" s="87">
        <v>0</v>
      </c>
      <c r="H140" s="87">
        <f>F140+G140</f>
        <v>2146914</v>
      </c>
      <c r="I140" s="87">
        <v>2146914</v>
      </c>
      <c r="J140" s="88">
        <v>0</v>
      </c>
      <c r="K140" s="87">
        <f>I140+J140</f>
        <v>2146914</v>
      </c>
    </row>
    <row r="141" spans="1:11" s="14" customFormat="1" ht="58.5" customHeight="1">
      <c r="A141" s="2" t="s">
        <v>268</v>
      </c>
      <c r="B141" s="123" t="s">
        <v>236</v>
      </c>
      <c r="C141" s="85">
        <f>C142</f>
        <v>8846</v>
      </c>
      <c r="D141" s="85">
        <f>D142</f>
        <v>0</v>
      </c>
      <c r="E141" s="85">
        <f>E142</f>
        <v>8846</v>
      </c>
      <c r="F141" s="85">
        <v>9461</v>
      </c>
      <c r="G141" s="85">
        <v>0</v>
      </c>
      <c r="H141" s="85">
        <f>F141+G141</f>
        <v>9461</v>
      </c>
      <c r="I141" s="85">
        <v>48697</v>
      </c>
      <c r="J141" s="86">
        <v>0</v>
      </c>
      <c r="K141" s="85">
        <v>48697</v>
      </c>
    </row>
    <row r="142" spans="1:11" ht="75">
      <c r="A142" s="1" t="s">
        <v>142</v>
      </c>
      <c r="B142" s="124" t="s">
        <v>122</v>
      </c>
      <c r="C142" s="87">
        <v>8846</v>
      </c>
      <c r="D142" s="87">
        <v>0</v>
      </c>
      <c r="E142" s="87">
        <f>C142+D142</f>
        <v>8846</v>
      </c>
      <c r="F142" s="87">
        <v>9461</v>
      </c>
      <c r="G142" s="87">
        <v>0</v>
      </c>
      <c r="H142" s="87">
        <f>F142+G142</f>
        <v>9461</v>
      </c>
      <c r="I142" s="87">
        <v>48697</v>
      </c>
      <c r="J142" s="88">
        <v>0</v>
      </c>
      <c r="K142" s="87">
        <v>48697</v>
      </c>
    </row>
    <row r="143" spans="1:11" s="14" customFormat="1" ht="30.75" customHeight="1">
      <c r="A143" s="2" t="s">
        <v>267</v>
      </c>
      <c r="B143" s="125" t="s">
        <v>237</v>
      </c>
      <c r="C143" s="85">
        <v>55817444.25</v>
      </c>
      <c r="D143" s="85">
        <v>0</v>
      </c>
      <c r="E143" s="85">
        <f>C143+D143</f>
        <v>55817444.25</v>
      </c>
      <c r="F143" s="85">
        <v>56534004</v>
      </c>
      <c r="G143" s="85">
        <v>0</v>
      </c>
      <c r="H143" s="85">
        <v>56534004</v>
      </c>
      <c r="I143" s="85">
        <v>56534004</v>
      </c>
      <c r="J143" s="86">
        <v>0</v>
      </c>
      <c r="K143" s="85">
        <v>56534004</v>
      </c>
    </row>
    <row r="144" spans="1:11" ht="29.25" customHeight="1">
      <c r="A144" s="1" t="s">
        <v>143</v>
      </c>
      <c r="B144" s="124" t="s">
        <v>55</v>
      </c>
      <c r="C144" s="87">
        <v>55817444.25</v>
      </c>
      <c r="D144" s="87">
        <v>0</v>
      </c>
      <c r="E144" s="87">
        <f>C144+D144</f>
        <v>55817444.25</v>
      </c>
      <c r="F144" s="87">
        <v>56534004</v>
      </c>
      <c r="G144" s="87">
        <v>0</v>
      </c>
      <c r="H144" s="87">
        <v>56534004</v>
      </c>
      <c r="I144" s="87">
        <v>56534004</v>
      </c>
      <c r="J144" s="88">
        <v>0</v>
      </c>
      <c r="K144" s="87">
        <v>56534004</v>
      </c>
    </row>
    <row r="145" spans="1:11" s="14" customFormat="1" ht="23.25" customHeight="1">
      <c r="A145" s="2" t="s">
        <v>144</v>
      </c>
      <c r="B145" s="16" t="s">
        <v>49</v>
      </c>
      <c r="C145" s="85">
        <f aca="true" t="shared" si="20" ref="C145:K145">C146+C147</f>
        <v>26315590.75</v>
      </c>
      <c r="D145" s="85">
        <f t="shared" si="20"/>
        <v>97143</v>
      </c>
      <c r="E145" s="85">
        <f t="shared" si="20"/>
        <v>26412733.75</v>
      </c>
      <c r="F145" s="85">
        <f t="shared" si="20"/>
        <v>27724861</v>
      </c>
      <c r="G145" s="85">
        <f t="shared" si="20"/>
        <v>0</v>
      </c>
      <c r="H145" s="85">
        <f t="shared" si="20"/>
        <v>27724861</v>
      </c>
      <c r="I145" s="85">
        <f t="shared" si="20"/>
        <v>27722861</v>
      </c>
      <c r="J145" s="85">
        <f t="shared" si="20"/>
        <v>0</v>
      </c>
      <c r="K145" s="85">
        <f t="shared" si="20"/>
        <v>27722861</v>
      </c>
    </row>
    <row r="146" spans="1:11" ht="72.75" customHeight="1">
      <c r="A146" s="1" t="s">
        <v>145</v>
      </c>
      <c r="B146" s="103" t="s">
        <v>50</v>
      </c>
      <c r="C146" s="92">
        <v>24824780.75</v>
      </c>
      <c r="D146" s="91">
        <v>97143</v>
      </c>
      <c r="E146" s="87">
        <f>C146+D146</f>
        <v>24921923.75</v>
      </c>
      <c r="F146" s="92">
        <v>23896981</v>
      </c>
      <c r="G146" s="92">
        <v>0</v>
      </c>
      <c r="H146" s="92">
        <f>F146+G146</f>
        <v>23896981</v>
      </c>
      <c r="I146" s="92">
        <v>23894981</v>
      </c>
      <c r="J146" s="88">
        <v>0</v>
      </c>
      <c r="K146" s="92">
        <f>I146+J146</f>
        <v>23894981</v>
      </c>
    </row>
    <row r="147" spans="1:11" s="14" customFormat="1" ht="33" customHeight="1">
      <c r="A147" s="2" t="s">
        <v>351</v>
      </c>
      <c r="B147" s="16" t="s">
        <v>352</v>
      </c>
      <c r="C147" s="94">
        <f aca="true" t="shared" si="21" ref="C147:K147">C148+C149</f>
        <v>1490810</v>
      </c>
      <c r="D147" s="94">
        <f t="shared" si="21"/>
        <v>0</v>
      </c>
      <c r="E147" s="94">
        <f t="shared" si="21"/>
        <v>1490810</v>
      </c>
      <c r="F147" s="94">
        <f t="shared" si="21"/>
        <v>3827880</v>
      </c>
      <c r="G147" s="94">
        <f t="shared" si="21"/>
        <v>0</v>
      </c>
      <c r="H147" s="94">
        <f t="shared" si="21"/>
        <v>3827880</v>
      </c>
      <c r="I147" s="94">
        <f t="shared" si="21"/>
        <v>3827880</v>
      </c>
      <c r="J147" s="94">
        <f t="shared" si="21"/>
        <v>0</v>
      </c>
      <c r="K147" s="94">
        <f t="shared" si="21"/>
        <v>3827880</v>
      </c>
    </row>
    <row r="148" spans="1:11" s="14" customFormat="1" ht="76.5" customHeight="1">
      <c r="A148" s="1" t="s">
        <v>369</v>
      </c>
      <c r="B148" s="103" t="s">
        <v>370</v>
      </c>
      <c r="C148" s="92">
        <v>1275960</v>
      </c>
      <c r="D148" s="92"/>
      <c r="E148" s="87">
        <v>1275960</v>
      </c>
      <c r="F148" s="92">
        <v>3827880</v>
      </c>
      <c r="G148" s="92"/>
      <c r="H148" s="92">
        <v>3827880</v>
      </c>
      <c r="I148" s="92">
        <v>3827880</v>
      </c>
      <c r="J148" s="88"/>
      <c r="K148" s="92">
        <v>3827880</v>
      </c>
    </row>
    <row r="149" spans="1:11" ht="39" customHeight="1">
      <c r="A149" s="1" t="s">
        <v>349</v>
      </c>
      <c r="B149" s="103" t="s">
        <v>350</v>
      </c>
      <c r="C149" s="92">
        <v>214850</v>
      </c>
      <c r="D149" s="92">
        <v>0</v>
      </c>
      <c r="E149" s="87">
        <f>C149+D149</f>
        <v>214850</v>
      </c>
      <c r="F149" s="92"/>
      <c r="G149" s="92"/>
      <c r="H149" s="92"/>
      <c r="I149" s="92"/>
      <c r="J149" s="88"/>
      <c r="K149" s="92"/>
    </row>
    <row r="150" spans="1:11" s="14" customFormat="1" ht="113.25" customHeight="1">
      <c r="A150" s="2" t="s">
        <v>134</v>
      </c>
      <c r="B150" s="118" t="s">
        <v>135</v>
      </c>
      <c r="C150" s="94">
        <v>0</v>
      </c>
      <c r="D150" s="94">
        <v>0</v>
      </c>
      <c r="E150" s="87">
        <f>C150+D150</f>
        <v>0</v>
      </c>
      <c r="F150" s="94">
        <v>0</v>
      </c>
      <c r="G150" s="94">
        <v>0</v>
      </c>
      <c r="H150" s="94">
        <v>0</v>
      </c>
      <c r="I150" s="94">
        <v>0</v>
      </c>
      <c r="J150" s="86">
        <v>0</v>
      </c>
      <c r="K150" s="94">
        <v>0</v>
      </c>
    </row>
    <row r="151" spans="1:11" ht="79.5" customHeight="1">
      <c r="A151" s="1" t="s">
        <v>146</v>
      </c>
      <c r="B151" s="104" t="s">
        <v>133</v>
      </c>
      <c r="C151" s="92">
        <v>0</v>
      </c>
      <c r="D151" s="92">
        <v>0</v>
      </c>
      <c r="E151" s="87">
        <f>C151+D151</f>
        <v>0</v>
      </c>
      <c r="F151" s="92">
        <v>0</v>
      </c>
      <c r="G151" s="92">
        <v>0</v>
      </c>
      <c r="H151" s="92">
        <v>0</v>
      </c>
      <c r="I151" s="92">
        <v>0</v>
      </c>
      <c r="J151" s="88">
        <v>0</v>
      </c>
      <c r="K151" s="92">
        <v>0</v>
      </c>
    </row>
    <row r="152" spans="1:11" s="14" customFormat="1" ht="79.5" customHeight="1">
      <c r="A152" s="2" t="s">
        <v>281</v>
      </c>
      <c r="B152" s="119" t="s">
        <v>246</v>
      </c>
      <c r="C152" s="94">
        <f>C153</f>
        <v>51.67</v>
      </c>
      <c r="D152" s="94">
        <f>D153</f>
        <v>0</v>
      </c>
      <c r="E152" s="94">
        <f>E153</f>
        <v>51.67</v>
      </c>
      <c r="F152" s="94">
        <v>0</v>
      </c>
      <c r="G152" s="94">
        <v>0</v>
      </c>
      <c r="H152" s="94">
        <v>0</v>
      </c>
      <c r="I152" s="94">
        <v>0</v>
      </c>
      <c r="J152" s="86">
        <v>0</v>
      </c>
      <c r="K152" s="94">
        <v>0</v>
      </c>
    </row>
    <row r="153" spans="1:11" ht="59.25" customHeight="1">
      <c r="A153" s="1" t="s">
        <v>245</v>
      </c>
      <c r="B153" s="100" t="s">
        <v>244</v>
      </c>
      <c r="C153" s="92">
        <v>51.67</v>
      </c>
      <c r="D153" s="95">
        <v>0</v>
      </c>
      <c r="E153" s="126">
        <f>C153+D153</f>
        <v>51.67</v>
      </c>
      <c r="F153" s="92">
        <v>0</v>
      </c>
      <c r="G153" s="92">
        <v>0</v>
      </c>
      <c r="H153" s="92">
        <v>0</v>
      </c>
      <c r="I153" s="92">
        <v>0</v>
      </c>
      <c r="J153" s="88">
        <v>0</v>
      </c>
      <c r="K153" s="92">
        <v>0</v>
      </c>
    </row>
    <row r="154" spans="1:11" ht="18.75">
      <c r="A154" s="51" t="s">
        <v>127</v>
      </c>
      <c r="B154" s="127"/>
      <c r="C154" s="93">
        <f aca="true" t="shared" si="22" ref="C154:K154">C107+C7</f>
        <v>292437945.84999996</v>
      </c>
      <c r="D154" s="93">
        <f t="shared" si="22"/>
        <v>-12533186.91</v>
      </c>
      <c r="E154" s="93">
        <f t="shared" si="22"/>
        <v>279904758.94</v>
      </c>
      <c r="F154" s="93">
        <f t="shared" si="22"/>
        <v>203792511.07</v>
      </c>
      <c r="G154" s="93">
        <f t="shared" si="22"/>
        <v>100000</v>
      </c>
      <c r="H154" s="93">
        <f t="shared" si="22"/>
        <v>203892511.07</v>
      </c>
      <c r="I154" s="93">
        <f t="shared" si="22"/>
        <v>266243554.21999997</v>
      </c>
      <c r="J154" s="93">
        <f>J107+J7</f>
        <v>0</v>
      </c>
      <c r="K154" s="93">
        <f t="shared" si="22"/>
        <v>266243554.21999997</v>
      </c>
    </row>
    <row r="155" spans="6:9" ht="18.75">
      <c r="F155" s="21"/>
      <c r="G155" s="21"/>
      <c r="H155" s="21"/>
      <c r="I155" s="21"/>
    </row>
  </sheetData>
  <sheetProtection/>
  <mergeCells count="27">
    <mergeCell ref="I41:I42"/>
    <mergeCell ref="K41:K42"/>
    <mergeCell ref="A59:A60"/>
    <mergeCell ref="B59:B60"/>
    <mergeCell ref="E5:E6"/>
    <mergeCell ref="H5:H6"/>
    <mergeCell ref="K5:K6"/>
    <mergeCell ref="G7:G8"/>
    <mergeCell ref="H7:H8"/>
    <mergeCell ref="I7:I8"/>
    <mergeCell ref="J7:J8"/>
    <mergeCell ref="K7:K8"/>
    <mergeCell ref="A41:A42"/>
    <mergeCell ref="B41:B42"/>
    <mergeCell ref="C41:C42"/>
    <mergeCell ref="F41:F42"/>
    <mergeCell ref="H41:H42"/>
    <mergeCell ref="A7:A8"/>
    <mergeCell ref="B7:B8"/>
    <mergeCell ref="C7:C8"/>
    <mergeCell ref="D7:D8"/>
    <mergeCell ref="E7:E8"/>
    <mergeCell ref="F7:F8"/>
    <mergeCell ref="A4:I4"/>
    <mergeCell ref="A5:A6"/>
    <mergeCell ref="B5:B6"/>
    <mergeCell ref="E2:K3"/>
  </mergeCells>
  <printOptions/>
  <pageMargins left="0.5905511811023623" right="0.1968503937007874" top="0.15748031496062992" bottom="0.1968503937007874" header="0.15748031496062992" footer="0.15748031496062992"/>
  <pageSetup fitToHeight="5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362</v>
      </c>
    </row>
    <row r="2" ht="12.75">
      <c r="B2" s="53" t="s">
        <v>106</v>
      </c>
    </row>
    <row r="3" ht="12.75">
      <c r="B3" s="11" t="s">
        <v>107</v>
      </c>
    </row>
    <row r="4" ht="12.75">
      <c r="B4" s="11" t="s">
        <v>364</v>
      </c>
    </row>
    <row r="5" spans="1:2" ht="63.75" customHeight="1">
      <c r="A5" s="138" t="s">
        <v>151</v>
      </c>
      <c r="B5" s="138"/>
    </row>
    <row r="6" spans="1:2" ht="24" customHeight="1">
      <c r="A6" s="139" t="s">
        <v>0</v>
      </c>
      <c r="B6" s="141" t="s">
        <v>1</v>
      </c>
    </row>
    <row r="7" spans="1:2" ht="21.75" customHeight="1">
      <c r="A7" s="140"/>
      <c r="B7" s="142"/>
    </row>
    <row r="8" spans="1:2" ht="36.75" customHeight="1">
      <c r="A8" s="57" t="s">
        <v>288</v>
      </c>
      <c r="B8" s="57" t="s">
        <v>291</v>
      </c>
    </row>
    <row r="9" spans="1:2" ht="32.25" customHeight="1">
      <c r="A9" s="58" t="s">
        <v>289</v>
      </c>
      <c r="B9" s="59" t="s">
        <v>290</v>
      </c>
    </row>
    <row r="10" spans="1:2" ht="57" customHeight="1">
      <c r="A10" s="23" t="s">
        <v>69</v>
      </c>
      <c r="B10" s="28" t="s">
        <v>128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114</v>
      </c>
      <c r="B13" s="12" t="s">
        <v>115</v>
      </c>
    </row>
    <row r="14" spans="1:2" ht="38.25" customHeight="1">
      <c r="A14" s="24" t="s">
        <v>71</v>
      </c>
      <c r="B14" s="26" t="s">
        <v>70</v>
      </c>
    </row>
    <row r="15" spans="1:2" ht="32.25" customHeight="1">
      <c r="A15" s="6" t="s">
        <v>188</v>
      </c>
      <c r="B15" s="36" t="s">
        <v>191</v>
      </c>
    </row>
    <row r="16" spans="1:2" ht="33.75" customHeight="1">
      <c r="A16" s="6" t="s">
        <v>56</v>
      </c>
      <c r="B16" s="36" t="s">
        <v>192</v>
      </c>
    </row>
    <row r="17" spans="1:2" ht="30.75" customHeight="1">
      <c r="A17" s="6" t="s">
        <v>189</v>
      </c>
      <c r="B17" s="35" t="s">
        <v>190</v>
      </c>
    </row>
    <row r="18" spans="1:2" ht="34.5" customHeight="1">
      <c r="A18" s="6" t="s">
        <v>176</v>
      </c>
      <c r="B18" s="35" t="s">
        <v>177</v>
      </c>
    </row>
    <row r="19" spans="1:2" ht="34.5" customHeight="1">
      <c r="A19" s="6" t="s">
        <v>179</v>
      </c>
      <c r="B19" s="35" t="s">
        <v>178</v>
      </c>
    </row>
    <row r="20" spans="1:2" ht="32.25" customHeight="1">
      <c r="A20" s="6" t="s">
        <v>180</v>
      </c>
      <c r="B20" s="35" t="s">
        <v>194</v>
      </c>
    </row>
    <row r="21" spans="1:2" ht="32.25" customHeight="1">
      <c r="A21" s="6" t="s">
        <v>181</v>
      </c>
      <c r="B21" s="35" t="s">
        <v>195</v>
      </c>
    </row>
    <row r="22" spans="1:2" ht="31.5" customHeight="1">
      <c r="A22" s="6" t="s">
        <v>193</v>
      </c>
      <c r="B22" s="35" t="s">
        <v>196</v>
      </c>
    </row>
    <row r="23" spans="1:2" ht="38.25" customHeight="1">
      <c r="A23" s="25" t="s">
        <v>72</v>
      </c>
      <c r="B23" s="37" t="s">
        <v>129</v>
      </c>
    </row>
    <row r="24" spans="1:2" ht="33" customHeight="1">
      <c r="A24" s="6" t="s">
        <v>53</v>
      </c>
      <c r="B24" s="36" t="s">
        <v>54</v>
      </c>
    </row>
    <row r="25" spans="1:2" ht="21.75" customHeight="1">
      <c r="A25" s="6" t="s">
        <v>105</v>
      </c>
      <c r="B25" s="36" t="s">
        <v>76</v>
      </c>
    </row>
    <row r="26" spans="1:2" ht="33" customHeight="1">
      <c r="A26" s="6" t="s">
        <v>197</v>
      </c>
      <c r="B26" s="36" t="s">
        <v>47</v>
      </c>
    </row>
    <row r="27" spans="1:2" ht="33.75" customHeight="1">
      <c r="A27" s="6" t="s">
        <v>147</v>
      </c>
      <c r="B27" s="36" t="s">
        <v>110</v>
      </c>
    </row>
    <row r="28" spans="1:2" ht="22.5" customHeight="1">
      <c r="A28" s="6" t="s">
        <v>138</v>
      </c>
      <c r="B28" s="36" t="s">
        <v>73</v>
      </c>
    </row>
    <row r="29" spans="1:2" ht="24" customHeight="1">
      <c r="A29" s="9" t="s">
        <v>148</v>
      </c>
      <c r="B29" s="38" t="s">
        <v>108</v>
      </c>
    </row>
    <row r="30" spans="1:2" ht="47.25" customHeight="1">
      <c r="A30" s="6" t="s">
        <v>285</v>
      </c>
      <c r="B30" s="55" t="s">
        <v>284</v>
      </c>
    </row>
    <row r="31" spans="1:2" ht="36" customHeight="1">
      <c r="A31" s="32" t="s">
        <v>140</v>
      </c>
      <c r="B31" s="36" t="s">
        <v>48</v>
      </c>
    </row>
    <row r="32" spans="1:2" ht="22.5" customHeight="1">
      <c r="A32" s="32" t="s">
        <v>149</v>
      </c>
      <c r="B32" s="36" t="s">
        <v>55</v>
      </c>
    </row>
    <row r="33" spans="1:2" ht="45" customHeight="1">
      <c r="A33" s="10" t="s">
        <v>279</v>
      </c>
      <c r="B33" s="33" t="s">
        <v>276</v>
      </c>
    </row>
    <row r="34" spans="1:2" ht="48" customHeight="1">
      <c r="A34" s="10" t="s">
        <v>141</v>
      </c>
      <c r="B34" s="33" t="s">
        <v>121</v>
      </c>
    </row>
    <row r="35" spans="1:2" ht="49.5" customHeight="1">
      <c r="A35" s="34" t="s">
        <v>142</v>
      </c>
      <c r="B35" s="39" t="s">
        <v>109</v>
      </c>
    </row>
    <row r="36" spans="1:2" ht="49.5" customHeight="1">
      <c r="A36" s="32" t="s">
        <v>369</v>
      </c>
      <c r="B36" s="55" t="s">
        <v>370</v>
      </c>
    </row>
    <row r="37" spans="1:2" ht="66" customHeight="1">
      <c r="A37" s="32" t="s">
        <v>145</v>
      </c>
      <c r="B37" s="36" t="s">
        <v>50</v>
      </c>
    </row>
    <row r="38" spans="1:2" ht="81" customHeight="1">
      <c r="A38" s="6" t="s">
        <v>146</v>
      </c>
      <c r="B38" s="30" t="s">
        <v>133</v>
      </c>
    </row>
    <row r="39" spans="1:2" ht="40.5" customHeight="1">
      <c r="A39" s="15">
        <v>100</v>
      </c>
      <c r="B39" s="40" t="s">
        <v>112</v>
      </c>
    </row>
    <row r="40" spans="1:2" ht="93.75" customHeight="1">
      <c r="A40" s="6" t="s">
        <v>153</v>
      </c>
      <c r="B40" s="41" t="s">
        <v>152</v>
      </c>
    </row>
    <row r="41" spans="1:2" ht="108.75" customHeight="1">
      <c r="A41" s="6" t="s">
        <v>154</v>
      </c>
      <c r="B41" s="41" t="s">
        <v>155</v>
      </c>
    </row>
    <row r="42" spans="1:2" ht="96" customHeight="1">
      <c r="A42" s="6" t="s">
        <v>159</v>
      </c>
      <c r="B42" s="41" t="s">
        <v>158</v>
      </c>
    </row>
    <row r="43" spans="1:2" ht="93.75" customHeight="1">
      <c r="A43" s="6" t="s">
        <v>156</v>
      </c>
      <c r="B43" s="41" t="s">
        <v>157</v>
      </c>
    </row>
    <row r="44" spans="1:2" ht="35.25" customHeight="1">
      <c r="A44" s="26">
        <v>104</v>
      </c>
      <c r="B44" s="42" t="s">
        <v>113</v>
      </c>
    </row>
    <row r="45" spans="1:2" ht="68.25" customHeight="1">
      <c r="A45" s="10" t="s">
        <v>95</v>
      </c>
      <c r="B45" s="43" t="s">
        <v>88</v>
      </c>
    </row>
    <row r="46" spans="1:2" ht="49.5" customHeight="1">
      <c r="A46" s="10" t="s">
        <v>97</v>
      </c>
      <c r="B46" s="44" t="s">
        <v>90</v>
      </c>
    </row>
    <row r="47" spans="1:2" ht="78" customHeight="1">
      <c r="A47" s="26">
        <v>166</v>
      </c>
      <c r="B47" s="42" t="s">
        <v>130</v>
      </c>
    </row>
    <row r="48" spans="1:2" ht="65.25" customHeight="1">
      <c r="A48" s="6" t="s">
        <v>57</v>
      </c>
      <c r="B48" s="41" t="s">
        <v>58</v>
      </c>
    </row>
    <row r="49" spans="1:2" ht="41.25" customHeight="1">
      <c r="A49" s="9" t="s">
        <v>91</v>
      </c>
      <c r="B49" s="45" t="s">
        <v>92</v>
      </c>
    </row>
    <row r="50" spans="1:2" ht="46.5" customHeight="1">
      <c r="A50" s="6" t="s">
        <v>59</v>
      </c>
      <c r="B50" s="41" t="s">
        <v>40</v>
      </c>
    </row>
    <row r="51" spans="1:2" ht="45.75" customHeight="1">
      <c r="A51" s="6" t="s">
        <v>160</v>
      </c>
      <c r="B51" s="41" t="s">
        <v>103</v>
      </c>
    </row>
    <row r="52" spans="1:2" ht="46.5" customHeight="1">
      <c r="A52" s="6" t="s">
        <v>161</v>
      </c>
      <c r="B52" s="30" t="s">
        <v>103</v>
      </c>
    </row>
    <row r="53" spans="1:2" ht="47.25" customHeight="1">
      <c r="A53" s="6" t="s">
        <v>162</v>
      </c>
      <c r="B53" s="30" t="s">
        <v>103</v>
      </c>
    </row>
    <row r="54" spans="1:2" ht="36" customHeight="1">
      <c r="A54" s="6" t="s">
        <v>163</v>
      </c>
      <c r="B54" s="30" t="s">
        <v>103</v>
      </c>
    </row>
    <row r="55" spans="1:2" s="8" customFormat="1" ht="69" customHeight="1">
      <c r="A55" s="6" t="s">
        <v>164</v>
      </c>
      <c r="B55" s="30" t="s">
        <v>29</v>
      </c>
    </row>
    <row r="56" spans="1:2" ht="48.75" customHeight="1">
      <c r="A56" s="6" t="s">
        <v>165</v>
      </c>
      <c r="B56" s="30" t="s">
        <v>104</v>
      </c>
    </row>
    <row r="57" spans="1:2" ht="51.75" customHeight="1">
      <c r="A57" s="6" t="s">
        <v>166</v>
      </c>
      <c r="B57" s="30" t="s">
        <v>104</v>
      </c>
    </row>
    <row r="58" spans="1:2" ht="49.5" customHeight="1">
      <c r="A58" s="6" t="s">
        <v>167</v>
      </c>
      <c r="B58" s="30" t="s">
        <v>104</v>
      </c>
    </row>
    <row r="59" spans="1:2" ht="48.75" customHeight="1">
      <c r="A59" s="6" t="s">
        <v>168</v>
      </c>
      <c r="B59" s="30" t="s">
        <v>104</v>
      </c>
    </row>
    <row r="60" spans="1:2" ht="36.75" customHeight="1">
      <c r="A60" s="15">
        <v>182</v>
      </c>
      <c r="B60" s="46" t="s">
        <v>131</v>
      </c>
    </row>
    <row r="61" spans="1:2" ht="66.75" customHeight="1">
      <c r="A61" s="6" t="s">
        <v>8</v>
      </c>
      <c r="B61" s="47" t="s">
        <v>9</v>
      </c>
    </row>
    <row r="62" spans="1:2" ht="95.25" customHeight="1">
      <c r="A62" s="6" t="s">
        <v>10</v>
      </c>
      <c r="B62" s="47" t="s">
        <v>116</v>
      </c>
    </row>
    <row r="63" spans="1:2" ht="34.5" customHeight="1">
      <c r="A63" s="5" t="s">
        <v>12</v>
      </c>
      <c r="B63" s="48" t="s">
        <v>82</v>
      </c>
    </row>
    <row r="64" spans="1:2" ht="78" customHeight="1">
      <c r="A64" s="5" t="s">
        <v>13</v>
      </c>
      <c r="B64" s="49" t="s">
        <v>117</v>
      </c>
    </row>
    <row r="65" spans="1:2" ht="26.25" customHeight="1">
      <c r="A65" s="5" t="s">
        <v>60</v>
      </c>
      <c r="B65" s="48" t="s">
        <v>61</v>
      </c>
    </row>
    <row r="66" spans="1:2" ht="22.5" customHeight="1">
      <c r="A66" s="5" t="s">
        <v>62</v>
      </c>
      <c r="B66" s="48" t="s">
        <v>63</v>
      </c>
    </row>
    <row r="67" spans="1:2" ht="33.75" customHeight="1">
      <c r="A67" s="6" t="s">
        <v>81</v>
      </c>
      <c r="B67" s="36" t="s">
        <v>87</v>
      </c>
    </row>
    <row r="68" spans="1:2" ht="50.25" customHeight="1">
      <c r="A68" s="6" t="s">
        <v>64</v>
      </c>
      <c r="B68" s="36" t="s">
        <v>26</v>
      </c>
    </row>
    <row r="69" spans="1:2" ht="31.5" customHeight="1">
      <c r="A69" s="29">
        <v>330</v>
      </c>
      <c r="B69" s="50" t="s">
        <v>65</v>
      </c>
    </row>
    <row r="70" spans="1:2" ht="45.75" customHeight="1">
      <c r="A70" s="10" t="s">
        <v>259</v>
      </c>
      <c r="B70" s="54" t="s">
        <v>260</v>
      </c>
    </row>
    <row r="71" spans="1:2" ht="31.5" customHeight="1">
      <c r="A71" s="6" t="s">
        <v>111</v>
      </c>
      <c r="B71" s="30" t="s">
        <v>124</v>
      </c>
    </row>
    <row r="72" spans="1:2" ht="17.25" customHeight="1">
      <c r="A72" s="6" t="s">
        <v>175</v>
      </c>
      <c r="B72" s="35" t="s">
        <v>240</v>
      </c>
    </row>
    <row r="73" spans="1:2" ht="15.75">
      <c r="A73" s="6" t="s">
        <v>186</v>
      </c>
      <c r="B73" s="35" t="s">
        <v>265</v>
      </c>
    </row>
    <row r="74" spans="1:2" ht="31.5">
      <c r="A74" s="6" t="s">
        <v>182</v>
      </c>
      <c r="B74" s="35" t="s">
        <v>124</v>
      </c>
    </row>
    <row r="75" spans="1:2" ht="31.5">
      <c r="A75" s="6" t="s">
        <v>183</v>
      </c>
      <c r="B75" s="35" t="s">
        <v>124</v>
      </c>
    </row>
    <row r="76" spans="1:2" ht="31.5">
      <c r="A76" s="6" t="s">
        <v>125</v>
      </c>
      <c r="B76" s="30" t="s">
        <v>266</v>
      </c>
    </row>
    <row r="77" spans="1:2" ht="48.75" customHeight="1">
      <c r="A77" s="6" t="s">
        <v>283</v>
      </c>
      <c r="B77" s="30" t="s">
        <v>282</v>
      </c>
    </row>
    <row r="78" spans="1:2" ht="37.5">
      <c r="A78" s="7"/>
      <c r="B78" s="16" t="s">
        <v>66</v>
      </c>
    </row>
    <row r="79" spans="1:2" ht="31.5">
      <c r="A79" s="6" t="s">
        <v>67</v>
      </c>
      <c r="B79" s="3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="84" zoomScaleNormal="84" zoomScalePageLayoutView="0" workbookViewId="0" topLeftCell="A1">
      <selection activeCell="G7" sqref="G7"/>
    </sheetView>
  </sheetViews>
  <sheetFormatPr defaultColWidth="9.00390625" defaultRowHeight="12.75"/>
  <cols>
    <col min="1" max="1" width="13.125" style="60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363</v>
      </c>
    </row>
    <row r="2" ht="12.75">
      <c r="C2" s="11" t="s">
        <v>106</v>
      </c>
    </row>
    <row r="3" ht="12.75">
      <c r="C3" s="11" t="s">
        <v>107</v>
      </c>
    </row>
    <row r="4" ht="12.75">
      <c r="C4" s="11" t="s">
        <v>364</v>
      </c>
    </row>
    <row r="5" spans="2:3" ht="63.75" customHeight="1">
      <c r="B5" s="143" t="s">
        <v>292</v>
      </c>
      <c r="C5" s="143"/>
    </row>
    <row r="6" spans="1:3" ht="12.75" customHeight="1">
      <c r="A6" s="144" t="s">
        <v>0</v>
      </c>
      <c r="B6" s="145"/>
      <c r="C6" s="141" t="s">
        <v>293</v>
      </c>
    </row>
    <row r="7" spans="1:3" ht="27.75" customHeight="1">
      <c r="A7" s="146"/>
      <c r="B7" s="147"/>
      <c r="C7" s="148"/>
    </row>
    <row r="8" spans="1:3" ht="28.5" customHeight="1">
      <c r="A8" s="149" t="s">
        <v>294</v>
      </c>
      <c r="B8" s="139" t="s">
        <v>295</v>
      </c>
      <c r="C8" s="148"/>
    </row>
    <row r="9" spans="1:3" ht="27" customHeight="1">
      <c r="A9" s="150"/>
      <c r="B9" s="140"/>
      <c r="C9" s="142"/>
    </row>
    <row r="10" spans="1:3" ht="40.5" customHeight="1">
      <c r="A10" s="61" t="s">
        <v>288</v>
      </c>
      <c r="B10" s="74"/>
      <c r="C10" s="57" t="s">
        <v>291</v>
      </c>
    </row>
    <row r="11" spans="1:3" ht="40.5" customHeight="1">
      <c r="A11" s="61" t="s">
        <v>288</v>
      </c>
      <c r="B11" s="58" t="s">
        <v>343</v>
      </c>
      <c r="C11" s="59" t="s">
        <v>290</v>
      </c>
    </row>
    <row r="12" spans="1:3" ht="32.25" customHeight="1">
      <c r="A12" s="62" t="s">
        <v>71</v>
      </c>
      <c r="B12" s="75"/>
      <c r="C12" s="27" t="s">
        <v>296</v>
      </c>
    </row>
    <row r="13" spans="1:3" ht="32.25" customHeight="1">
      <c r="A13" s="63" t="s">
        <v>71</v>
      </c>
      <c r="B13" s="76" t="s">
        <v>297</v>
      </c>
      <c r="C13" s="64" t="s">
        <v>192</v>
      </c>
    </row>
    <row r="14" spans="1:3" ht="32.25" customHeight="1">
      <c r="A14" s="63" t="s">
        <v>71</v>
      </c>
      <c r="B14" s="76" t="s">
        <v>298</v>
      </c>
      <c r="C14" s="64" t="s">
        <v>192</v>
      </c>
    </row>
    <row r="15" spans="1:3" ht="32.25" customHeight="1">
      <c r="A15" s="63" t="s">
        <v>71</v>
      </c>
      <c r="B15" s="6" t="s">
        <v>299</v>
      </c>
      <c r="C15" s="35" t="s">
        <v>190</v>
      </c>
    </row>
    <row r="16" spans="1:3" ht="32.25" customHeight="1">
      <c r="A16" s="63" t="s">
        <v>71</v>
      </c>
      <c r="B16" s="6" t="s">
        <v>300</v>
      </c>
      <c r="C16" s="35" t="s">
        <v>177</v>
      </c>
    </row>
    <row r="17" spans="1:3" ht="37.5" customHeight="1">
      <c r="A17" s="63" t="s">
        <v>71</v>
      </c>
      <c r="B17" s="6" t="s">
        <v>301</v>
      </c>
      <c r="C17" s="35" t="s">
        <v>178</v>
      </c>
    </row>
    <row r="18" spans="1:3" ht="36" customHeight="1">
      <c r="A18" s="63" t="s">
        <v>71</v>
      </c>
      <c r="B18" s="6" t="s">
        <v>302</v>
      </c>
      <c r="C18" s="35" t="s">
        <v>303</v>
      </c>
    </row>
    <row r="19" spans="1:3" s="65" customFormat="1" ht="31.5" customHeight="1">
      <c r="A19" s="63" t="s">
        <v>71</v>
      </c>
      <c r="B19" s="6" t="s">
        <v>304</v>
      </c>
      <c r="C19" s="35" t="s">
        <v>305</v>
      </c>
    </row>
    <row r="20" spans="1:3" s="65" customFormat="1" ht="31.5" customHeight="1">
      <c r="A20" s="63" t="s">
        <v>71</v>
      </c>
      <c r="B20" s="6" t="s">
        <v>306</v>
      </c>
      <c r="C20" s="35" t="s">
        <v>307</v>
      </c>
    </row>
    <row r="21" spans="1:3" ht="22.5" customHeight="1">
      <c r="A21" s="62" t="s">
        <v>72</v>
      </c>
      <c r="B21" s="77"/>
      <c r="C21" s="56" t="s">
        <v>308</v>
      </c>
    </row>
    <row r="22" spans="1:3" ht="33" customHeight="1">
      <c r="A22" s="63" t="s">
        <v>72</v>
      </c>
      <c r="B22" s="76" t="s">
        <v>309</v>
      </c>
      <c r="C22" s="64" t="s">
        <v>54</v>
      </c>
    </row>
    <row r="23" spans="1:3" ht="27.75" customHeight="1">
      <c r="A23" s="63" t="s">
        <v>72</v>
      </c>
      <c r="B23" s="76" t="s">
        <v>310</v>
      </c>
      <c r="C23" s="64" t="s">
        <v>76</v>
      </c>
    </row>
    <row r="24" spans="1:3" ht="32.25" customHeight="1">
      <c r="A24" s="63" t="s">
        <v>72</v>
      </c>
      <c r="B24" s="76" t="s">
        <v>311</v>
      </c>
      <c r="C24" s="64" t="s">
        <v>47</v>
      </c>
    </row>
    <row r="25" spans="1:3" ht="33.75" customHeight="1">
      <c r="A25" s="63" t="s">
        <v>72</v>
      </c>
      <c r="B25" s="76" t="s">
        <v>312</v>
      </c>
      <c r="C25" s="64" t="s">
        <v>110</v>
      </c>
    </row>
    <row r="26" spans="1:3" ht="24.75" customHeight="1">
      <c r="A26" s="63" t="s">
        <v>72</v>
      </c>
      <c r="B26" s="76" t="s">
        <v>313</v>
      </c>
      <c r="C26" s="64" t="s">
        <v>73</v>
      </c>
    </row>
    <row r="27" spans="1:3" ht="33" customHeight="1">
      <c r="A27" s="63" t="s">
        <v>72</v>
      </c>
      <c r="B27" s="76" t="s">
        <v>314</v>
      </c>
      <c r="C27" s="64" t="s">
        <v>48</v>
      </c>
    </row>
    <row r="28" spans="1:3" ht="31.5" customHeight="1">
      <c r="A28" s="63" t="s">
        <v>72</v>
      </c>
      <c r="B28" s="76" t="s">
        <v>315</v>
      </c>
      <c r="C28" s="64" t="s">
        <v>121</v>
      </c>
    </row>
    <row r="29" spans="1:3" ht="50.25" customHeight="1">
      <c r="A29" s="63" t="s">
        <v>72</v>
      </c>
      <c r="B29" s="78" t="s">
        <v>316</v>
      </c>
      <c r="C29" s="66" t="s">
        <v>122</v>
      </c>
    </row>
    <row r="30" spans="1:3" ht="27" customHeight="1">
      <c r="A30" s="63" t="s">
        <v>72</v>
      </c>
      <c r="B30" s="76" t="s">
        <v>317</v>
      </c>
      <c r="C30" s="64" t="s">
        <v>55</v>
      </c>
    </row>
    <row r="31" spans="1:3" ht="48.75" customHeight="1">
      <c r="A31" s="63" t="s">
        <v>72</v>
      </c>
      <c r="B31" s="76" t="s">
        <v>318</v>
      </c>
      <c r="C31" s="64" t="s">
        <v>50</v>
      </c>
    </row>
    <row r="32" spans="1:3" ht="15.75" customHeight="1" hidden="1">
      <c r="A32" s="63"/>
      <c r="B32" s="6" t="s">
        <v>319</v>
      </c>
      <c r="C32" s="30" t="s">
        <v>133</v>
      </c>
    </row>
    <row r="33" spans="1:3" ht="10.5" customHeight="1" hidden="1">
      <c r="A33" s="63"/>
      <c r="B33" s="79"/>
      <c r="C33" s="27" t="s">
        <v>320</v>
      </c>
    </row>
    <row r="34" spans="1:3" ht="37.5" customHeight="1">
      <c r="A34" s="62" t="s">
        <v>321</v>
      </c>
      <c r="B34" s="79"/>
      <c r="C34" s="67" t="s">
        <v>113</v>
      </c>
    </row>
    <row r="35" spans="1:3" ht="34.5" customHeight="1">
      <c r="A35" s="63" t="s">
        <v>321</v>
      </c>
      <c r="B35" s="80" t="s">
        <v>322</v>
      </c>
      <c r="C35" s="68" t="s">
        <v>88</v>
      </c>
    </row>
    <row r="36" spans="1:3" ht="51" customHeight="1">
      <c r="A36" s="63" t="s">
        <v>321</v>
      </c>
      <c r="B36" s="80" t="s">
        <v>323</v>
      </c>
      <c r="C36" s="69" t="s">
        <v>90</v>
      </c>
    </row>
    <row r="37" spans="1:3" ht="53.25" customHeight="1">
      <c r="A37" s="62" t="s">
        <v>324</v>
      </c>
      <c r="B37" s="80"/>
      <c r="C37" s="27" t="s">
        <v>325</v>
      </c>
    </row>
    <row r="38" spans="1:3" ht="66.75" customHeight="1">
      <c r="A38" s="63" t="s">
        <v>324</v>
      </c>
      <c r="B38" s="6" t="s">
        <v>30</v>
      </c>
      <c r="C38" s="41" t="s">
        <v>58</v>
      </c>
    </row>
    <row r="39" spans="1:3" ht="31.5" customHeight="1">
      <c r="A39" s="63" t="s">
        <v>324</v>
      </c>
      <c r="B39" s="9" t="s">
        <v>91</v>
      </c>
      <c r="C39" s="45" t="s">
        <v>92</v>
      </c>
    </row>
    <row r="40" spans="1:3" ht="69" customHeight="1">
      <c r="A40" s="63" t="s">
        <v>324</v>
      </c>
      <c r="B40" s="9" t="s">
        <v>30</v>
      </c>
      <c r="C40" s="45" t="s">
        <v>31</v>
      </c>
    </row>
    <row r="41" spans="1:3" ht="48" customHeight="1">
      <c r="A41" s="63" t="s">
        <v>324</v>
      </c>
      <c r="B41" s="6" t="s">
        <v>39</v>
      </c>
      <c r="C41" s="41" t="s">
        <v>40</v>
      </c>
    </row>
    <row r="42" spans="1:3" ht="46.5" customHeight="1">
      <c r="A42" s="63" t="s">
        <v>324</v>
      </c>
      <c r="B42" s="6" t="s">
        <v>160</v>
      </c>
      <c r="C42" s="41" t="s">
        <v>103</v>
      </c>
    </row>
    <row r="43" spans="1:3" ht="53.25" customHeight="1">
      <c r="A43" s="63" t="s">
        <v>324</v>
      </c>
      <c r="B43" s="6" t="s">
        <v>161</v>
      </c>
      <c r="C43" s="30" t="s">
        <v>103</v>
      </c>
    </row>
    <row r="44" spans="1:3" ht="52.5" customHeight="1">
      <c r="A44" s="63" t="s">
        <v>324</v>
      </c>
      <c r="B44" s="6" t="s">
        <v>162</v>
      </c>
      <c r="C44" s="30" t="s">
        <v>103</v>
      </c>
    </row>
    <row r="45" spans="1:3" s="8" customFormat="1" ht="20.25" customHeight="1">
      <c r="A45" s="63" t="s">
        <v>324</v>
      </c>
      <c r="B45" s="6" t="s">
        <v>163</v>
      </c>
      <c r="C45" s="30" t="s">
        <v>103</v>
      </c>
    </row>
    <row r="46" spans="1:3" ht="31.5" customHeight="1">
      <c r="A46" s="63" t="s">
        <v>324</v>
      </c>
      <c r="B46" s="6" t="s">
        <v>164</v>
      </c>
      <c r="C46" s="30" t="s">
        <v>29</v>
      </c>
    </row>
    <row r="47" spans="1:3" ht="31.5" customHeight="1">
      <c r="A47" s="63" t="s">
        <v>324</v>
      </c>
      <c r="B47" s="6" t="s">
        <v>165</v>
      </c>
      <c r="C47" s="30" t="s">
        <v>104</v>
      </c>
    </row>
    <row r="48" spans="1:3" ht="47.25" customHeight="1">
      <c r="A48" s="63" t="s">
        <v>324</v>
      </c>
      <c r="B48" s="6" t="s">
        <v>166</v>
      </c>
      <c r="C48" s="30" t="s">
        <v>104</v>
      </c>
    </row>
    <row r="49" spans="1:3" ht="53.25" customHeight="1">
      <c r="A49" s="63" t="s">
        <v>324</v>
      </c>
      <c r="B49" s="6" t="s">
        <v>167</v>
      </c>
      <c r="C49" s="30" t="s">
        <v>104</v>
      </c>
    </row>
    <row r="50" spans="1:3" ht="51" customHeight="1">
      <c r="A50" s="63" t="s">
        <v>324</v>
      </c>
      <c r="B50" s="6" t="s">
        <v>168</v>
      </c>
      <c r="C50" s="30" t="s">
        <v>104</v>
      </c>
    </row>
    <row r="51" spans="1:3" ht="22.5" customHeight="1">
      <c r="A51" s="62" t="s">
        <v>326</v>
      </c>
      <c r="B51" s="81"/>
      <c r="C51" s="70" t="s">
        <v>65</v>
      </c>
    </row>
    <row r="52" spans="1:3" ht="31.5" customHeight="1">
      <c r="A52" s="63" t="s">
        <v>326</v>
      </c>
      <c r="B52" s="76" t="s">
        <v>327</v>
      </c>
      <c r="C52" s="71" t="s">
        <v>328</v>
      </c>
    </row>
    <row r="53" spans="1:3" ht="30.75" customHeight="1">
      <c r="A53" s="63" t="s">
        <v>326</v>
      </c>
      <c r="B53" s="6" t="s">
        <v>329</v>
      </c>
      <c r="C53" s="55" t="s">
        <v>330</v>
      </c>
    </row>
    <row r="54" spans="1:3" ht="33.75" customHeight="1">
      <c r="A54" s="63" t="s">
        <v>326</v>
      </c>
      <c r="B54" s="6" t="s">
        <v>331</v>
      </c>
      <c r="C54" s="55" t="s">
        <v>332</v>
      </c>
    </row>
    <row r="55" spans="1:3" ht="33" customHeight="1">
      <c r="A55" s="63" t="s">
        <v>326</v>
      </c>
      <c r="B55" s="6" t="s">
        <v>333</v>
      </c>
      <c r="C55" s="55" t="s">
        <v>334</v>
      </c>
    </row>
    <row r="56" spans="1:3" ht="31.5" customHeight="1">
      <c r="A56" s="63" t="s">
        <v>326</v>
      </c>
      <c r="B56" s="6" t="s">
        <v>335</v>
      </c>
      <c r="C56" s="55" t="s">
        <v>336</v>
      </c>
    </row>
    <row r="57" spans="1:3" ht="31.5" customHeight="1">
      <c r="A57" s="63" t="s">
        <v>326</v>
      </c>
      <c r="B57" s="6" t="s">
        <v>337</v>
      </c>
      <c r="C57" s="72" t="s">
        <v>338</v>
      </c>
    </row>
    <row r="58" spans="1:3" ht="60">
      <c r="A58" s="73" t="s">
        <v>326</v>
      </c>
      <c r="B58" s="6" t="s">
        <v>339</v>
      </c>
      <c r="C58" s="72" t="s">
        <v>169</v>
      </c>
    </row>
    <row r="59" spans="1:3" ht="75">
      <c r="A59" s="73" t="s">
        <v>326</v>
      </c>
      <c r="B59" s="6" t="s">
        <v>340</v>
      </c>
      <c r="C59" s="72" t="s">
        <v>170</v>
      </c>
    </row>
    <row r="60" spans="1:3" ht="60.75" customHeight="1">
      <c r="A60" s="73" t="s">
        <v>326</v>
      </c>
      <c r="B60" s="6" t="s">
        <v>341</v>
      </c>
      <c r="C60" s="72" t="s">
        <v>171</v>
      </c>
    </row>
    <row r="61" spans="1:3" ht="60" customHeight="1">
      <c r="A61" s="73" t="s">
        <v>326</v>
      </c>
      <c r="B61" s="6" t="s">
        <v>342</v>
      </c>
      <c r="C61" s="72" t="s">
        <v>172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2020-12-14T07:16:30Z</cp:lastPrinted>
  <dcterms:created xsi:type="dcterms:W3CDTF">2014-01-17T06:18:32Z</dcterms:created>
  <dcterms:modified xsi:type="dcterms:W3CDTF">2020-12-14T07:16:40Z</dcterms:modified>
  <cp:category/>
  <cp:version/>
  <cp:contentType/>
  <cp:contentStatus/>
</cp:coreProperties>
</file>